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pintogln\Desktop\SOTC\MGT-7\FY 2024-25\"/>
    </mc:Choice>
  </mc:AlternateContent>
  <xr:revisionPtr revIDLastSave="0" documentId="13_ncr:1_{54653F53-DAB6-43E2-BBCD-DEAA80ED2315}" xr6:coauthVersionLast="47" xr6:coauthVersionMax="47" xr10:uidLastSave="{00000000-0000-0000-0000-000000000000}"/>
  <workbookProtection workbookPassword="95FD" lockStructure="1" lockWindows="1"/>
  <bookViews>
    <workbookView xWindow="-120" yWindow="-120" windowWidth="21840" windowHeight="13140" activeTab="2" xr2:uid="{00000000-000D-0000-FFFF-FFFF00000000}"/>
  </bookViews>
  <sheets>
    <sheet name="ReadMe" sheetId="2" r:id="rId1"/>
    <sheet name="LookUpMaster" sheetId="3" state="veryHidden" r:id="rId2"/>
    <sheet name="FORM" sheetId="4" r:id="rId3"/>
  </sheets>
  <definedNames>
    <definedName name="A_list">LookUpMaster!$Z$2:$Z$4</definedName>
    <definedName name="B_list">LookUpMaster!$AA$2:$AA$6</definedName>
    <definedName name="Bombay_Stock_Exchange">LookUpMaster!$B$2:$B$3</definedName>
    <definedName name="C_list">LookUpMaster!$AB$2:$AB$25</definedName>
    <definedName name="Commodity_Stock_Exchange">LookUpMaster!$C$2:$C$3</definedName>
    <definedName name="D_list">LookUpMaster!$AC$2</definedName>
    <definedName name="E_list">LookUpMaster!$AD$2:$AD$5</definedName>
    <definedName name="F_list">LookUpMaster!$AE$2:$AE$4</definedName>
    <definedName name="G_list">LookUpMaster!$AF$2:$AF$4</definedName>
    <definedName name="H_list">LookUpMaster!$AG$2:$AG$6</definedName>
    <definedName name="I_list">LookUpMaster!$AH$2:$AH$3</definedName>
    <definedName name="J_list">LookUpMaster!$AI$2:$AI$7</definedName>
    <definedName name="K_list">LookUpMaster!$AJ$2:$AJ$4</definedName>
    <definedName name="L_list">LookUpMaster!$AK$2</definedName>
    <definedName name="M_list">LookUpMaster!$AL$2:$AL$8</definedName>
    <definedName name="MGT7_BOOK_KEEPING_INFO_CONFIG">FORM!$BO$1:$BQ$8</definedName>
    <definedName name="MGT7_BUSINESSACTCODE">FORM!$CO$2:$CO$84</definedName>
    <definedName name="MGT7_BUSINESSMAINACTCODE">FORM!$CP$2:$CP$20</definedName>
    <definedName name="MGT7_COUNTRYLIST">FORM!$CN$2:$CN$261</definedName>
    <definedName name="MGT7_CUSTOM_FORMULA_DETAILS">FORM!$CH$1:$CK$17</definedName>
    <definedName name="MGT7_DATASOURCE_CONFIG">FORM!$AF$1:$AG$22</definedName>
    <definedName name="MGT7_FIELDS_CONFIG">FORM!$BB$1:$BM$801</definedName>
    <definedName name="MGT7_HIDDEN_ROWS_CONFIG">FORM!$A$1:$A$695</definedName>
    <definedName name="MGT7_SECTION_CONFIG">FORM!$AI$1:$AP$28</definedName>
    <definedName name="MGT7_SECTION_FIELDS_CONFIG">FORM!$AR$1:$AZ$190</definedName>
    <definedName name="N_list">LookUpMaster!$AM$2:$AM$7</definedName>
    <definedName name="National_Stock_Exchange">LookUpMaster!$A$2:$A$3</definedName>
    <definedName name="O_list">LookUpMaster!$AN$2</definedName>
    <definedName name="Others">LookUpMaster!$D$2:$D$3</definedName>
    <definedName name="P_list">LookUpMaster!$AO$2</definedName>
    <definedName name="Q_list">LookUpMaster!$AP$2:$AP$4</definedName>
    <definedName name="R_list">LookUpMaster!$AQ$2:$AQ$5</definedName>
    <definedName name="README_HIDDEN_ROWS_CONFIG">ReadMe!$A$1:$A$61</definedName>
    <definedName name="S_list">LookUpMaster!$AR$2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4" l="1"/>
  <c r="BF801" i="4"/>
  <c r="BE801" i="4"/>
  <c r="BF800" i="4"/>
  <c r="BE800" i="4"/>
  <c r="BF799" i="4"/>
  <c r="BE799" i="4"/>
  <c r="BF798" i="4"/>
  <c r="BE798" i="4"/>
  <c r="BF797" i="4"/>
  <c r="BE797" i="4"/>
  <c r="AD797" i="4"/>
  <c r="BF796" i="4"/>
  <c r="BE796" i="4"/>
  <c r="AD796" i="4"/>
  <c r="BF795" i="4"/>
  <c r="BE795" i="4"/>
  <c r="AD795" i="4"/>
  <c r="BF794" i="4"/>
  <c r="BE794" i="4"/>
  <c r="AD794" i="4"/>
  <c r="BF793" i="4"/>
  <c r="BE793" i="4"/>
  <c r="AD793" i="4"/>
  <c r="BF792" i="4"/>
  <c r="BE792" i="4"/>
  <c r="AD792" i="4"/>
  <c r="BF791" i="4"/>
  <c r="BE791" i="4"/>
  <c r="AD791" i="4"/>
  <c r="BF790" i="4"/>
  <c r="BE790" i="4"/>
  <c r="AD790" i="4"/>
  <c r="BJ789" i="4"/>
  <c r="BE789" i="4"/>
  <c r="BF789" i="4" s="1"/>
  <c r="AD789" i="4"/>
  <c r="AD788" i="4"/>
  <c r="BF787" i="4"/>
  <c r="BE787" i="4"/>
  <c r="AD787" i="4"/>
  <c r="BF786" i="4"/>
  <c r="BE786" i="4"/>
  <c r="AD786" i="4"/>
  <c r="BF785" i="4"/>
  <c r="BE785" i="4"/>
  <c r="AD785" i="4"/>
  <c r="BF784" i="4"/>
  <c r="BE784" i="4"/>
  <c r="AD784" i="4"/>
  <c r="BF783" i="4"/>
  <c r="BE783" i="4"/>
  <c r="AD783" i="4"/>
  <c r="BF782" i="4"/>
  <c r="BE782" i="4"/>
  <c r="AD782" i="4"/>
  <c r="BF781" i="4"/>
  <c r="BE781" i="4"/>
  <c r="AD781" i="4"/>
  <c r="BF780" i="4"/>
  <c r="BE780" i="4"/>
  <c r="AD780" i="4"/>
  <c r="BJ779" i="4"/>
  <c r="BE779" i="4"/>
  <c r="BF779" i="4" s="1"/>
  <c r="AD779" i="4"/>
  <c r="BJ778" i="4"/>
  <c r="BE778" i="4"/>
  <c r="BF778" i="4" s="1"/>
  <c r="AD778" i="4"/>
  <c r="BF777" i="4"/>
  <c r="BE777" i="4"/>
  <c r="AD777" i="4"/>
  <c r="BJ776" i="4"/>
  <c r="BE776" i="4"/>
  <c r="BF776" i="4" s="1"/>
  <c r="AD776" i="4"/>
  <c r="BF775" i="4"/>
  <c r="BE775" i="4"/>
  <c r="AD775" i="4"/>
  <c r="BF774" i="4"/>
  <c r="BE774" i="4"/>
  <c r="AD774" i="4"/>
  <c r="AD773" i="4"/>
  <c r="AD772" i="4"/>
  <c r="AD771" i="4"/>
  <c r="AD770" i="4"/>
  <c r="AD769" i="4"/>
  <c r="AD768" i="4"/>
  <c r="AD767" i="4"/>
  <c r="AD766" i="4"/>
  <c r="AD765" i="4"/>
  <c r="AD764" i="4"/>
  <c r="AD763" i="4"/>
  <c r="AD762" i="4"/>
  <c r="AD761" i="4"/>
  <c r="AD760" i="4"/>
  <c r="AD759" i="4"/>
  <c r="BF758" i="4"/>
  <c r="BE758" i="4"/>
  <c r="AD758" i="4"/>
  <c r="BF757" i="4"/>
  <c r="BE757" i="4"/>
  <c r="AD757" i="4"/>
  <c r="BF756" i="4"/>
  <c r="BE756" i="4"/>
  <c r="AD756" i="4"/>
  <c r="BF755" i="4"/>
  <c r="BE755" i="4"/>
  <c r="AD755" i="4"/>
  <c r="BF754" i="4"/>
  <c r="BE754" i="4"/>
  <c r="AD754" i="4"/>
  <c r="BF753" i="4"/>
  <c r="BE753" i="4"/>
  <c r="AD753" i="4"/>
  <c r="BF752" i="4"/>
  <c r="BE752" i="4"/>
  <c r="AD752" i="4"/>
  <c r="BF751" i="4"/>
  <c r="BE751" i="4"/>
  <c r="AD751" i="4"/>
  <c r="BF750" i="4"/>
  <c r="BE750" i="4"/>
  <c r="AD750" i="4"/>
  <c r="BF749" i="4"/>
  <c r="BE749" i="4"/>
  <c r="AD749" i="4"/>
  <c r="BF748" i="4"/>
  <c r="BE748" i="4"/>
  <c r="AD748" i="4"/>
  <c r="BF747" i="4"/>
  <c r="BE747" i="4"/>
  <c r="AD747" i="4"/>
  <c r="BF746" i="4"/>
  <c r="BE746" i="4"/>
  <c r="AD746" i="4"/>
  <c r="BF745" i="4"/>
  <c r="BE745" i="4"/>
  <c r="AD745" i="4"/>
  <c r="BF744" i="4"/>
  <c r="BE744" i="4"/>
  <c r="AD744" i="4"/>
  <c r="BF743" i="4"/>
  <c r="BE743" i="4"/>
  <c r="AD743" i="4"/>
  <c r="BF742" i="4"/>
  <c r="BE742" i="4"/>
  <c r="AD742" i="4"/>
  <c r="BF741" i="4"/>
  <c r="BE741" i="4"/>
  <c r="AD741" i="4"/>
  <c r="BF740" i="4"/>
  <c r="BE740" i="4"/>
  <c r="AD740" i="4"/>
  <c r="BF739" i="4"/>
  <c r="BE739" i="4"/>
  <c r="AD739" i="4"/>
  <c r="BF738" i="4"/>
  <c r="BE738" i="4"/>
  <c r="AD738" i="4"/>
  <c r="BF737" i="4"/>
  <c r="BE737" i="4"/>
  <c r="AD737" i="4"/>
  <c r="BF736" i="4"/>
  <c r="BE736" i="4"/>
  <c r="AD736" i="4"/>
  <c r="BF735" i="4"/>
  <c r="BE735" i="4"/>
  <c r="AD735" i="4"/>
  <c r="AD734" i="4"/>
  <c r="AD733" i="4"/>
  <c r="AD732" i="4"/>
  <c r="AD731" i="4"/>
  <c r="AD730" i="4"/>
  <c r="AD729" i="4"/>
  <c r="AD728" i="4"/>
  <c r="AD727" i="4"/>
  <c r="AD726" i="4"/>
  <c r="AD725" i="4"/>
  <c r="AD724" i="4"/>
  <c r="AD723" i="4"/>
  <c r="AD722" i="4"/>
  <c r="BF721" i="4"/>
  <c r="BE721" i="4"/>
  <c r="AD721" i="4"/>
  <c r="BF720" i="4"/>
  <c r="BE720" i="4"/>
  <c r="AD720" i="4"/>
  <c r="BF719" i="4"/>
  <c r="BE719" i="4"/>
  <c r="AD719" i="4"/>
  <c r="BF718" i="4"/>
  <c r="BE718" i="4"/>
  <c r="AD718" i="4"/>
  <c r="BF717" i="4"/>
  <c r="BE717" i="4"/>
  <c r="AD717" i="4"/>
  <c r="BJ716" i="4"/>
  <c r="BE716" i="4"/>
  <c r="BF716" i="4" s="1"/>
  <c r="AD716" i="4"/>
  <c r="AD715" i="4"/>
  <c r="AD714" i="4"/>
  <c r="AD713" i="4"/>
  <c r="AD712" i="4"/>
  <c r="AD711" i="4"/>
  <c r="AD710" i="4"/>
  <c r="AD709" i="4"/>
  <c r="AD708" i="4"/>
  <c r="AD707" i="4"/>
  <c r="AD706" i="4"/>
  <c r="AD705" i="4"/>
  <c r="AD704" i="4"/>
  <c r="AD703" i="4"/>
  <c r="AD702" i="4"/>
  <c r="BF701" i="4"/>
  <c r="BE701" i="4"/>
  <c r="AD701" i="4"/>
  <c r="BF700" i="4"/>
  <c r="BE700" i="4"/>
  <c r="AD700" i="4"/>
  <c r="BF699" i="4"/>
  <c r="BE699" i="4"/>
  <c r="AD699" i="4"/>
  <c r="BF698" i="4"/>
  <c r="BE698" i="4"/>
  <c r="AD698" i="4"/>
  <c r="BF697" i="4"/>
  <c r="BE697" i="4"/>
  <c r="AD697" i="4"/>
  <c r="BJ696" i="4"/>
  <c r="BF696" i="4"/>
  <c r="BE696" i="4"/>
  <c r="AD696" i="4"/>
  <c r="AD695" i="4"/>
  <c r="BF694" i="4"/>
  <c r="BE694" i="4"/>
  <c r="AD694" i="4"/>
  <c r="BF693" i="4"/>
  <c r="BE693" i="4"/>
  <c r="AD693" i="4"/>
  <c r="BF692" i="4"/>
  <c r="BE692" i="4"/>
  <c r="AD692" i="4"/>
  <c r="BF691" i="4"/>
  <c r="BE691" i="4"/>
  <c r="AD691" i="4"/>
  <c r="AD690" i="4"/>
  <c r="BF689" i="4"/>
  <c r="BE689" i="4"/>
  <c r="AD689" i="4"/>
  <c r="BF688" i="4"/>
  <c r="BE688" i="4"/>
  <c r="AD688" i="4"/>
  <c r="BF687" i="4"/>
  <c r="BE687" i="4"/>
  <c r="AD687" i="4"/>
  <c r="AD686" i="4"/>
  <c r="BF685" i="4"/>
  <c r="BE685" i="4"/>
  <c r="AD685" i="4"/>
  <c r="AD684" i="4"/>
  <c r="AD683" i="4"/>
  <c r="AD682" i="4"/>
  <c r="BF681" i="4"/>
  <c r="BE681" i="4"/>
  <c r="AD681" i="4"/>
  <c r="BF680" i="4"/>
  <c r="BE680" i="4"/>
  <c r="AD680" i="4"/>
  <c r="BF679" i="4"/>
  <c r="BE679" i="4"/>
  <c r="AD679" i="4"/>
  <c r="BF678" i="4"/>
  <c r="BE678" i="4"/>
  <c r="AD678" i="4"/>
  <c r="AD677" i="4"/>
  <c r="BF676" i="4"/>
  <c r="BE676" i="4"/>
  <c r="AD676" i="4"/>
  <c r="BF675" i="4"/>
  <c r="BE675" i="4"/>
  <c r="AD675" i="4"/>
  <c r="BF674" i="4"/>
  <c r="BE674" i="4"/>
  <c r="AD674" i="4"/>
  <c r="AD673" i="4"/>
  <c r="BF672" i="4"/>
  <c r="BE672" i="4"/>
  <c r="AD672" i="4"/>
  <c r="AD671" i="4"/>
  <c r="AD670" i="4"/>
  <c r="AD669" i="4"/>
  <c r="BF668" i="4"/>
  <c r="BE668" i="4"/>
  <c r="AD668" i="4"/>
  <c r="BF667" i="4"/>
  <c r="BE667" i="4"/>
  <c r="AD667" i="4"/>
  <c r="BF666" i="4"/>
  <c r="BE666" i="4"/>
  <c r="AD666" i="4"/>
  <c r="BF665" i="4"/>
  <c r="BE665" i="4"/>
  <c r="AD665" i="4"/>
  <c r="AD664" i="4"/>
  <c r="BF663" i="4"/>
  <c r="BE663" i="4"/>
  <c r="AD663" i="4"/>
  <c r="BF662" i="4"/>
  <c r="BE662" i="4"/>
  <c r="AD662" i="4"/>
  <c r="BF661" i="4"/>
  <c r="BE661" i="4"/>
  <c r="AD661" i="4"/>
  <c r="AD660" i="4"/>
  <c r="BF659" i="4"/>
  <c r="BE659" i="4"/>
  <c r="AD659" i="4"/>
  <c r="AD658" i="4"/>
  <c r="AD657" i="4"/>
  <c r="AD656" i="4"/>
  <c r="AD655" i="4"/>
  <c r="AD654" i="4"/>
  <c r="AD653" i="4"/>
  <c r="AD652" i="4"/>
  <c r="AD651" i="4"/>
  <c r="AD650" i="4"/>
  <c r="AD649" i="4"/>
  <c r="AD648" i="4"/>
  <c r="AD647" i="4"/>
  <c r="AD646" i="4"/>
  <c r="AD645" i="4"/>
  <c r="AD644" i="4"/>
  <c r="AD643" i="4"/>
  <c r="BF642" i="4"/>
  <c r="BE642" i="4"/>
  <c r="AD642" i="4"/>
  <c r="BF641" i="4"/>
  <c r="BE641" i="4"/>
  <c r="AD641" i="4"/>
  <c r="BF640" i="4"/>
  <c r="BE640" i="4"/>
  <c r="AD640" i="4"/>
  <c r="BF639" i="4"/>
  <c r="BE639" i="4"/>
  <c r="AD639" i="4"/>
  <c r="AD638" i="4"/>
  <c r="BF637" i="4"/>
  <c r="BE637" i="4"/>
  <c r="AD637" i="4"/>
  <c r="BF636" i="4"/>
  <c r="BE636" i="4"/>
  <c r="AD636" i="4"/>
  <c r="BF635" i="4"/>
  <c r="BE635" i="4"/>
  <c r="AD635" i="4"/>
  <c r="BF634" i="4"/>
  <c r="BE634" i="4"/>
  <c r="AD634" i="4"/>
  <c r="BF633" i="4"/>
  <c r="BE633" i="4"/>
  <c r="AD633" i="4"/>
  <c r="BF632" i="4"/>
  <c r="BE632" i="4"/>
  <c r="AD632" i="4"/>
  <c r="BF631" i="4"/>
  <c r="BE631" i="4"/>
  <c r="AD631" i="4"/>
  <c r="BF630" i="4"/>
  <c r="BE630" i="4"/>
  <c r="AD630" i="4"/>
  <c r="BF629" i="4"/>
  <c r="BE629" i="4"/>
  <c r="AD629" i="4"/>
  <c r="BF628" i="4"/>
  <c r="BE628" i="4"/>
  <c r="AD628" i="4"/>
  <c r="AD627" i="4"/>
  <c r="BF626" i="4"/>
  <c r="BE626" i="4"/>
  <c r="AD626" i="4"/>
  <c r="AD625" i="4"/>
  <c r="AD624" i="4"/>
  <c r="AD623" i="4"/>
  <c r="BF622" i="4"/>
  <c r="BE622" i="4"/>
  <c r="AD622" i="4"/>
  <c r="BF621" i="4"/>
  <c r="BE621" i="4"/>
  <c r="AD621" i="4"/>
  <c r="BF620" i="4"/>
  <c r="BE620" i="4"/>
  <c r="AD620" i="4"/>
  <c r="BF619" i="4"/>
  <c r="BE619" i="4"/>
  <c r="AD619" i="4"/>
  <c r="AD618" i="4"/>
  <c r="BF617" i="4"/>
  <c r="BE617" i="4"/>
  <c r="AD617" i="4"/>
  <c r="BF616" i="4"/>
  <c r="BE616" i="4"/>
  <c r="AD616" i="4"/>
  <c r="BF615" i="4"/>
  <c r="BE615" i="4"/>
  <c r="AD615" i="4"/>
  <c r="BF614" i="4"/>
  <c r="BE614" i="4"/>
  <c r="AD614" i="4"/>
  <c r="BF613" i="4"/>
  <c r="BE613" i="4"/>
  <c r="AD613" i="4"/>
  <c r="BF612" i="4"/>
  <c r="BE612" i="4"/>
  <c r="AD612" i="4"/>
  <c r="BF611" i="4"/>
  <c r="BE611" i="4"/>
  <c r="AD611" i="4"/>
  <c r="BF610" i="4"/>
  <c r="BE610" i="4"/>
  <c r="AD610" i="4"/>
  <c r="BF609" i="4"/>
  <c r="BE609" i="4"/>
  <c r="AD609" i="4"/>
  <c r="BF608" i="4"/>
  <c r="BE608" i="4"/>
  <c r="AD608" i="4"/>
  <c r="AD607" i="4"/>
  <c r="BF606" i="4"/>
  <c r="BE606" i="4"/>
  <c r="AD606" i="4"/>
  <c r="AD605" i="4"/>
  <c r="AD604" i="4"/>
  <c r="AD603" i="4"/>
  <c r="BF602" i="4"/>
  <c r="BE602" i="4"/>
  <c r="AD602" i="4"/>
  <c r="BF601" i="4"/>
  <c r="BE601" i="4"/>
  <c r="AD601" i="4"/>
  <c r="BF600" i="4"/>
  <c r="BE600" i="4"/>
  <c r="AD600" i="4"/>
  <c r="BF599" i="4"/>
  <c r="BE599" i="4"/>
  <c r="AD599" i="4"/>
  <c r="AD598" i="4"/>
  <c r="BF597" i="4"/>
  <c r="BE597" i="4"/>
  <c r="AD597" i="4"/>
  <c r="BF596" i="4"/>
  <c r="BE596" i="4"/>
  <c r="AD596" i="4"/>
  <c r="BF595" i="4"/>
  <c r="BE595" i="4"/>
  <c r="AD595" i="4"/>
  <c r="BF594" i="4"/>
  <c r="BE594" i="4"/>
  <c r="AD594" i="4"/>
  <c r="BF593" i="4"/>
  <c r="BE593" i="4"/>
  <c r="AD593" i="4"/>
  <c r="BF592" i="4"/>
  <c r="BE592" i="4"/>
  <c r="AD592" i="4"/>
  <c r="BF591" i="4"/>
  <c r="BE591" i="4"/>
  <c r="AD591" i="4"/>
  <c r="BF590" i="4"/>
  <c r="BE590" i="4"/>
  <c r="AD590" i="4"/>
  <c r="BF589" i="4"/>
  <c r="BE589" i="4"/>
  <c r="AD589" i="4"/>
  <c r="BF588" i="4"/>
  <c r="BE588" i="4"/>
  <c r="AD588" i="4"/>
  <c r="AD587" i="4"/>
  <c r="BF572" i="4"/>
  <c r="BE572" i="4"/>
  <c r="AD572" i="4"/>
  <c r="AD571" i="4"/>
  <c r="AD570" i="4"/>
  <c r="AD569" i="4"/>
  <c r="AD568" i="4"/>
  <c r="AD567" i="4"/>
  <c r="AD566" i="4"/>
  <c r="AD551" i="4"/>
  <c r="AD550" i="4"/>
  <c r="BE549" i="4"/>
  <c r="AD549" i="4"/>
  <c r="AD548" i="4"/>
  <c r="AD547" i="4"/>
  <c r="AD546" i="4"/>
  <c r="AD545" i="4"/>
  <c r="AD544" i="4"/>
  <c r="AD543" i="4"/>
  <c r="AD542" i="4"/>
  <c r="AD541" i="4"/>
  <c r="AD540" i="4"/>
  <c r="AD539" i="4"/>
  <c r="AB539" i="4"/>
  <c r="AD538" i="4"/>
  <c r="AD537" i="4"/>
  <c r="AD536" i="4"/>
  <c r="BF535" i="4"/>
  <c r="BE535" i="4"/>
  <c r="AD535" i="4"/>
  <c r="O535" i="4"/>
  <c r="L535" i="4"/>
  <c r="J535" i="4"/>
  <c r="H535" i="4"/>
  <c r="Q534" i="4"/>
  <c r="Q533" i="4"/>
  <c r="Q532" i="4"/>
  <c r="Q531" i="4"/>
  <c r="Q530" i="4"/>
  <c r="Q529" i="4"/>
  <c r="Q528" i="4"/>
  <c r="Q527" i="4"/>
  <c r="Q526" i="4"/>
  <c r="Q525" i="4"/>
  <c r="Q524" i="4"/>
  <c r="Q523" i="4"/>
  <c r="Q522" i="4"/>
  <c r="Q521" i="4"/>
  <c r="BF520" i="4"/>
  <c r="BE520" i="4"/>
  <c r="AD520" i="4"/>
  <c r="Q520" i="4"/>
  <c r="BF519" i="4"/>
  <c r="BE519" i="4"/>
  <c r="AD519" i="4"/>
  <c r="BF518" i="4"/>
  <c r="BE518" i="4"/>
  <c r="AD518" i="4"/>
  <c r="BF517" i="4"/>
  <c r="BE517" i="4"/>
  <c r="AD517" i="4"/>
  <c r="BF516" i="4"/>
  <c r="BE516" i="4"/>
  <c r="AD516" i="4"/>
  <c r="AD515" i="4"/>
  <c r="AP24" i="4" s="1"/>
  <c r="O515" i="4"/>
  <c r="L515" i="4"/>
  <c r="J515" i="4"/>
  <c r="H515" i="4"/>
  <c r="BE764" i="4" s="1"/>
  <c r="Q514" i="4"/>
  <c r="Q513" i="4"/>
  <c r="Q512" i="4"/>
  <c r="Q511" i="4"/>
  <c r="Q510" i="4"/>
  <c r="Q509" i="4"/>
  <c r="Q508" i="4"/>
  <c r="Q507" i="4"/>
  <c r="Q506" i="4"/>
  <c r="Q505" i="4"/>
  <c r="Q504" i="4"/>
  <c r="Q503" i="4"/>
  <c r="Q502" i="4"/>
  <c r="Q501" i="4"/>
  <c r="BF500" i="4"/>
  <c r="BE500" i="4"/>
  <c r="AD500" i="4"/>
  <c r="Q500" i="4"/>
  <c r="BF499" i="4"/>
  <c r="BE499" i="4"/>
  <c r="AD499" i="4"/>
  <c r="BF498" i="4"/>
  <c r="BE498" i="4"/>
  <c r="AD498" i="4"/>
  <c r="BF497" i="4"/>
  <c r="BE497" i="4"/>
  <c r="AD497" i="4"/>
  <c r="BF496" i="4"/>
  <c r="BE496" i="4"/>
  <c r="AD496" i="4"/>
  <c r="BF495" i="4"/>
  <c r="BE495" i="4"/>
  <c r="AD495" i="4"/>
  <c r="O495" i="4"/>
  <c r="L495" i="4"/>
  <c r="BE761" i="4" s="1"/>
  <c r="J495" i="4"/>
  <c r="BE760" i="4" s="1"/>
  <c r="H495" i="4"/>
  <c r="Q494" i="4"/>
  <c r="Q493" i="4"/>
  <c r="Q492" i="4"/>
  <c r="Q491" i="4"/>
  <c r="Q490" i="4"/>
  <c r="Q489" i="4"/>
  <c r="Q488" i="4"/>
  <c r="Q487" i="4"/>
  <c r="Q486" i="4"/>
  <c r="Q485" i="4"/>
  <c r="Q484" i="4"/>
  <c r="Q483" i="4"/>
  <c r="Q482" i="4"/>
  <c r="Q481" i="4"/>
  <c r="AD480" i="4"/>
  <c r="Q480" i="4"/>
  <c r="Q495" i="4" s="1"/>
  <c r="BF479" i="4"/>
  <c r="BE479" i="4"/>
  <c r="AD479" i="4"/>
  <c r="BF478" i="4"/>
  <c r="BE478" i="4"/>
  <c r="AD478" i="4"/>
  <c r="BF477" i="4"/>
  <c r="BE477" i="4"/>
  <c r="AD477" i="4"/>
  <c r="BF476" i="4"/>
  <c r="BE476" i="4"/>
  <c r="AD476" i="4"/>
  <c r="BF475" i="4"/>
  <c r="BE475" i="4"/>
  <c r="AD475" i="4"/>
  <c r="AB475" i="4"/>
  <c r="BF474" i="4"/>
  <c r="BE474" i="4"/>
  <c r="AD474" i="4"/>
  <c r="AD473" i="4"/>
  <c r="BF472" i="4"/>
  <c r="BE472" i="4"/>
  <c r="AD472" i="4"/>
  <c r="Q471" i="4"/>
  <c r="K471" i="4"/>
  <c r="Q470" i="4"/>
  <c r="K470" i="4"/>
  <c r="Q469" i="4"/>
  <c r="K469" i="4"/>
  <c r="Q468" i="4"/>
  <c r="K468" i="4"/>
  <c r="Q467" i="4"/>
  <c r="K467" i="4"/>
  <c r="BF466" i="4"/>
  <c r="BE466" i="4"/>
  <c r="AD466" i="4"/>
  <c r="Q466" i="4"/>
  <c r="K466" i="4"/>
  <c r="BF465" i="4"/>
  <c r="BE465" i="4"/>
  <c r="AD465" i="4"/>
  <c r="S465" i="4"/>
  <c r="BF464" i="4"/>
  <c r="BE464" i="4"/>
  <c r="AD464" i="4"/>
  <c r="BF463" i="4"/>
  <c r="BE463" i="4"/>
  <c r="AD463" i="4"/>
  <c r="BF462" i="4"/>
  <c r="BE462" i="4"/>
  <c r="AD462" i="4"/>
  <c r="AD461" i="4"/>
  <c r="N460" i="4"/>
  <c r="N459" i="4"/>
  <c r="N458" i="4"/>
  <c r="N457" i="4"/>
  <c r="N456" i="4"/>
  <c r="N455" i="4"/>
  <c r="N454" i="4"/>
  <c r="N453" i="4"/>
  <c r="N452" i="4"/>
  <c r="N451" i="4"/>
  <c r="N450" i="4"/>
  <c r="N449" i="4"/>
  <c r="N448" i="4"/>
  <c r="BF447" i="4"/>
  <c r="BE447" i="4"/>
  <c r="AD447" i="4"/>
  <c r="N447" i="4"/>
  <c r="BF446" i="4"/>
  <c r="BE446" i="4"/>
  <c r="AD446" i="4"/>
  <c r="BF445" i="4"/>
  <c r="BE445" i="4"/>
  <c r="AD445" i="4"/>
  <c r="BF444" i="4"/>
  <c r="BE444" i="4"/>
  <c r="AD444" i="4"/>
  <c r="BF443" i="4"/>
  <c r="BE443" i="4"/>
  <c r="AD443" i="4"/>
  <c r="BF442" i="4"/>
  <c r="BE442" i="4"/>
  <c r="AD442" i="4"/>
  <c r="AD441" i="4"/>
  <c r="AD440" i="4"/>
  <c r="M439" i="4"/>
  <c r="M438" i="4"/>
  <c r="M437" i="4"/>
  <c r="AD436" i="4"/>
  <c r="M436" i="4"/>
  <c r="AD435" i="4"/>
  <c r="AD434" i="4"/>
  <c r="AD433" i="4"/>
  <c r="AD432" i="4"/>
  <c r="AD431" i="4"/>
  <c r="BF430" i="4"/>
  <c r="BE430" i="4"/>
  <c r="AD430" i="4"/>
  <c r="BF429" i="4"/>
  <c r="BE429" i="4"/>
  <c r="AD429" i="4"/>
  <c r="BF428" i="4"/>
  <c r="BE428" i="4"/>
  <c r="AD428" i="4"/>
  <c r="BF427" i="4"/>
  <c r="BE427" i="4"/>
  <c r="AD427" i="4"/>
  <c r="BF426" i="4"/>
  <c r="BE426" i="4"/>
  <c r="AD426" i="4"/>
  <c r="BF425" i="4"/>
  <c r="BE425" i="4"/>
  <c r="AD425" i="4"/>
  <c r="AD424" i="4"/>
  <c r="BF423" i="4"/>
  <c r="BE423" i="4"/>
  <c r="AD423" i="4"/>
  <c r="BF422" i="4"/>
  <c r="BE422" i="4"/>
  <c r="AD422" i="4"/>
  <c r="BF421" i="4"/>
  <c r="BE421" i="4"/>
  <c r="AD421" i="4"/>
  <c r="BF420" i="4"/>
  <c r="BE420" i="4"/>
  <c r="AD420" i="4"/>
  <c r="BF419" i="4"/>
  <c r="BE419" i="4"/>
  <c r="AD419" i="4"/>
  <c r="BF418" i="4"/>
  <c r="BE418" i="4"/>
  <c r="AD418" i="4"/>
  <c r="AD417" i="4"/>
  <c r="AD416" i="4"/>
  <c r="AD415" i="4"/>
  <c r="AD414" i="4"/>
  <c r="AD406" i="4"/>
  <c r="AD405" i="4"/>
  <c r="AD404" i="4"/>
  <c r="AD403" i="4"/>
  <c r="BF402" i="4"/>
  <c r="BE402" i="4"/>
  <c r="AD402" i="4"/>
  <c r="BF401" i="4"/>
  <c r="BE401" i="4"/>
  <c r="AD401" i="4"/>
  <c r="BF400" i="4"/>
  <c r="BE400" i="4"/>
  <c r="AD400" i="4"/>
  <c r="BF399" i="4"/>
  <c r="BE399" i="4"/>
  <c r="AD399" i="4"/>
  <c r="BF398" i="4"/>
  <c r="BE398" i="4"/>
  <c r="AD398" i="4"/>
  <c r="BF397" i="4"/>
  <c r="BE397" i="4"/>
  <c r="AD397" i="4"/>
  <c r="AD396" i="4"/>
  <c r="AD395" i="4"/>
  <c r="AD394" i="4"/>
  <c r="AD393" i="4"/>
  <c r="O393" i="4" a="1"/>
  <c r="O393" i="4" s="1"/>
  <c r="BE440" i="4" s="1"/>
  <c r="M393" i="4" a="1"/>
  <c r="M393" i="4" s="1"/>
  <c r="BF436" i="4" s="1"/>
  <c r="K393" i="4" a="1"/>
  <c r="K393" i="4" s="1"/>
  <c r="BF435" i="4" s="1"/>
  <c r="I393" i="4" a="1"/>
  <c r="I393" i="4" s="1"/>
  <c r="G393" i="4" a="1"/>
  <c r="G393" i="4" s="1"/>
  <c r="E393" i="4" a="1"/>
  <c r="E393" i="4" s="1"/>
  <c r="AD392" i="4"/>
  <c r="AD391" i="4"/>
  <c r="AD390" i="4"/>
  <c r="O390" i="4" a="1"/>
  <c r="O390" i="4" s="1"/>
  <c r="M390" i="4" a="1"/>
  <c r="M390" i="4"/>
  <c r="K390" i="4" a="1"/>
  <c r="K390" i="4" s="1"/>
  <c r="BF414" i="4" s="1"/>
  <c r="I390" i="4" a="1"/>
  <c r="I390" i="4" s="1"/>
  <c r="G390" i="4" a="1"/>
  <c r="G390" i="4" s="1"/>
  <c r="E390" i="4" a="1"/>
  <c r="E390" i="4" s="1"/>
  <c r="BE389" i="4"/>
  <c r="AD389" i="4"/>
  <c r="AD388" i="4"/>
  <c r="BF387" i="4"/>
  <c r="AD387" i="4"/>
  <c r="AD386" i="4"/>
  <c r="BF385" i="4"/>
  <c r="BE385" i="4"/>
  <c r="AD385" i="4"/>
  <c r="AD384" i="4"/>
  <c r="AD383" i="4"/>
  <c r="BE382" i="4"/>
  <c r="AD382" i="4"/>
  <c r="AD379" i="4"/>
  <c r="BF378" i="4"/>
  <c r="BE378" i="4"/>
  <c r="AD378" i="4"/>
  <c r="BF377" i="4"/>
  <c r="BE377" i="4"/>
  <c r="AD377" i="4"/>
  <c r="BJ376" i="4"/>
  <c r="BE376" i="4"/>
  <c r="BF376" i="4" s="1"/>
  <c r="AD376" i="4"/>
  <c r="BF375" i="4"/>
  <c r="BE375" i="4"/>
  <c r="AD375" i="4"/>
  <c r="BJ374" i="4"/>
  <c r="BE374" i="4"/>
  <c r="BF374" i="4" s="1"/>
  <c r="AD374" i="4"/>
  <c r="BF349" i="4"/>
  <c r="BE349" i="4"/>
  <c r="AD349" i="4"/>
  <c r="BJ348" i="4"/>
  <c r="BE348" i="4"/>
  <c r="BF348" i="4" s="1"/>
  <c r="AD348" i="4"/>
  <c r="BF347" i="4"/>
  <c r="BE347" i="4"/>
  <c r="AD347" i="4"/>
  <c r="BF346" i="4"/>
  <c r="BE346" i="4"/>
  <c r="AD346" i="4"/>
  <c r="BF345" i="4"/>
  <c r="BE345" i="4"/>
  <c r="AD345" i="4"/>
  <c r="BF344" i="4"/>
  <c r="BE344" i="4"/>
  <c r="AD344" i="4"/>
  <c r="G344" i="4" a="1"/>
  <c r="G344" i="4" s="1"/>
  <c r="BF343" i="4"/>
  <c r="BE343" i="4"/>
  <c r="AD343" i="4"/>
  <c r="AD342" i="4"/>
  <c r="BF341" i="4"/>
  <c r="BE341" i="4"/>
  <c r="AD341" i="4"/>
  <c r="BF340" i="4"/>
  <c r="BE340" i="4"/>
  <c r="AD340" i="4"/>
  <c r="AD339" i="4"/>
  <c r="AD338" i="4"/>
  <c r="AD337" i="4"/>
  <c r="AD336" i="4"/>
  <c r="AD335" i="4"/>
  <c r="N335" i="4"/>
  <c r="BF342" i="4" s="1"/>
  <c r="AD334" i="4"/>
  <c r="AD333" i="4"/>
  <c r="AD332" i="4"/>
  <c r="AD331" i="4"/>
  <c r="M331" i="4" a="1"/>
  <c r="M331" i="4" s="1"/>
  <c r="O329" i="4" s="1"/>
  <c r="BF337" i="4" s="1"/>
  <c r="I331" i="4" a="1"/>
  <c r="I331" i="4" s="1"/>
  <c r="K330" i="4" s="1"/>
  <c r="BF302" i="4" s="1"/>
  <c r="AD330" i="4"/>
  <c r="AD329" i="4"/>
  <c r="AD328" i="4"/>
  <c r="AD327" i="4"/>
  <c r="O327" i="4"/>
  <c r="BE335" i="4" s="1"/>
  <c r="AD326" i="4"/>
  <c r="AD325" i="4"/>
  <c r="AD324" i="4"/>
  <c r="O324" i="4"/>
  <c r="BE332" i="4" s="1"/>
  <c r="AD323" i="4"/>
  <c r="AD322" i="4"/>
  <c r="O322" i="4"/>
  <c r="BF330" i="4" s="1"/>
  <c r="AD321" i="4"/>
  <c r="BF320" i="4"/>
  <c r="BE320" i="4"/>
  <c r="AD320" i="4"/>
  <c r="O320" i="4"/>
  <c r="BF319" i="4"/>
  <c r="BE319" i="4"/>
  <c r="AD319" i="4"/>
  <c r="BF318" i="4"/>
  <c r="BE318" i="4"/>
  <c r="AD318" i="4"/>
  <c r="BF317" i="4"/>
  <c r="BE317" i="4"/>
  <c r="AD317" i="4"/>
  <c r="BF316" i="4"/>
  <c r="BE316" i="4"/>
  <c r="AD316" i="4"/>
  <c r="BF315" i="4"/>
  <c r="BE315" i="4"/>
  <c r="AD315" i="4"/>
  <c r="BF314" i="4"/>
  <c r="BE314" i="4"/>
  <c r="AD314" i="4"/>
  <c r="BF313" i="4"/>
  <c r="BE313" i="4"/>
  <c r="AD313" i="4"/>
  <c r="BF312" i="4"/>
  <c r="BE312" i="4"/>
  <c r="AD312" i="4"/>
  <c r="BF311" i="4"/>
  <c r="BE311" i="4"/>
  <c r="AD311" i="4"/>
  <c r="BF310" i="4"/>
  <c r="BE310" i="4"/>
  <c r="AD310" i="4"/>
  <c r="BF309" i="4"/>
  <c r="BE309" i="4"/>
  <c r="AD309" i="4"/>
  <c r="BF308" i="4"/>
  <c r="BE308" i="4"/>
  <c r="AD308" i="4"/>
  <c r="BF307" i="4"/>
  <c r="BE307" i="4"/>
  <c r="AD307" i="4"/>
  <c r="M307" i="4" a="1"/>
  <c r="M307" i="4" s="1"/>
  <c r="I307" i="4" a="1"/>
  <c r="I307" i="4" s="1"/>
  <c r="AD306" i="4"/>
  <c r="AD305" i="4"/>
  <c r="AD304" i="4"/>
  <c r="AD303" i="4"/>
  <c r="AD302" i="4"/>
  <c r="AD301" i="4"/>
  <c r="AD300" i="4"/>
  <c r="AD299" i="4"/>
  <c r="AD298" i="4"/>
  <c r="AD297" i="4"/>
  <c r="AD296" i="4"/>
  <c r="AD295" i="4"/>
  <c r="AD294" i="4"/>
  <c r="AD293" i="4"/>
  <c r="AD292" i="4"/>
  <c r="AD291" i="4"/>
  <c r="AD290" i="4"/>
  <c r="AD289" i="4"/>
  <c r="AD288" i="4"/>
  <c r="AD287" i="4"/>
  <c r="AD286" i="4"/>
  <c r="AD285" i="4"/>
  <c r="BF284" i="4"/>
  <c r="BE284" i="4"/>
  <c r="AD284" i="4"/>
  <c r="BF283" i="4"/>
  <c r="BE283" i="4"/>
  <c r="AD283" i="4"/>
  <c r="BF282" i="4"/>
  <c r="BE282" i="4"/>
  <c r="AD282" i="4"/>
  <c r="BF281" i="4"/>
  <c r="BE281" i="4"/>
  <c r="AD281" i="4"/>
  <c r="BF280" i="4"/>
  <c r="BE280" i="4"/>
  <c r="AD280" i="4"/>
  <c r="BF279" i="4"/>
  <c r="BE279" i="4"/>
  <c r="AD279" i="4"/>
  <c r="BF278" i="4"/>
  <c r="BE278" i="4"/>
  <c r="AD278" i="4"/>
  <c r="BF277" i="4"/>
  <c r="BE277" i="4"/>
  <c r="AD277" i="4"/>
  <c r="N277" i="4"/>
  <c r="I277" i="4"/>
  <c r="E277" i="4"/>
  <c r="BF257" i="4"/>
  <c r="BE257" i="4"/>
  <c r="AD257" i="4"/>
  <c r="BF256" i="4"/>
  <c r="BE256" i="4"/>
  <c r="AD256" i="4"/>
  <c r="BF255" i="4"/>
  <c r="BE255" i="4"/>
  <c r="AD255" i="4"/>
  <c r="BF254" i="4"/>
  <c r="BE254" i="4"/>
  <c r="AD254" i="4"/>
  <c r="BF253" i="4"/>
  <c r="BE253" i="4"/>
  <c r="AD253" i="4"/>
  <c r="BF252" i="4"/>
  <c r="BE252" i="4"/>
  <c r="AD252" i="4"/>
  <c r="AD251" i="4"/>
  <c r="H251" i="4"/>
  <c r="BF393" i="4" s="1"/>
  <c r="E251" i="4"/>
  <c r="AD250" i="4"/>
  <c r="E250" i="4"/>
  <c r="BE387" i="4" s="1"/>
  <c r="AD249" i="4"/>
  <c r="N249" i="4"/>
  <c r="AD248" i="4"/>
  <c r="AD247" i="4"/>
  <c r="AD246" i="4"/>
  <c r="AD245" i="4"/>
  <c r="AD244" i="4"/>
  <c r="P244" i="4"/>
  <c r="N251" i="4" s="1"/>
  <c r="M244" i="4"/>
  <c r="K251" i="4" s="1"/>
  <c r="J244" i="4"/>
  <c r="G244" i="4"/>
  <c r="AD243" i="4"/>
  <c r="AD242" i="4"/>
  <c r="AD241" i="4"/>
  <c r="AD240" i="4"/>
  <c r="M240" i="4"/>
  <c r="J240" i="4"/>
  <c r="G240" i="4"/>
  <c r="AD239" i="4"/>
  <c r="AD238" i="4"/>
  <c r="AD237" i="4"/>
  <c r="AD236" i="4"/>
  <c r="AD235" i="4"/>
  <c r="AD234" i="4"/>
  <c r="AD233" i="4"/>
  <c r="AD232" i="4"/>
  <c r="P232" i="4"/>
  <c r="N250" i="4" s="1"/>
  <c r="M232" i="4"/>
  <c r="K250" i="4" s="1"/>
  <c r="BF389" i="4" s="1"/>
  <c r="J232" i="4"/>
  <c r="BE160" i="4" s="1"/>
  <c r="G232" i="4"/>
  <c r="AD231" i="4"/>
  <c r="AD230" i="4"/>
  <c r="BF229" i="4"/>
  <c r="BE229" i="4"/>
  <c r="AD229" i="4"/>
  <c r="BF228" i="4"/>
  <c r="BE228" i="4"/>
  <c r="AD228" i="4"/>
  <c r="M228" i="4"/>
  <c r="J228" i="4"/>
  <c r="G228" i="4"/>
  <c r="BF227" i="4"/>
  <c r="BE227" i="4"/>
  <c r="AD227" i="4"/>
  <c r="BF226" i="4"/>
  <c r="BE226" i="4"/>
  <c r="AD226" i="4"/>
  <c r="BF225" i="4"/>
  <c r="BE225" i="4"/>
  <c r="AD225" i="4"/>
  <c r="BF224" i="4"/>
  <c r="BE224" i="4"/>
  <c r="AD224" i="4"/>
  <c r="BF223" i="4"/>
  <c r="BE223" i="4"/>
  <c r="AD223" i="4"/>
  <c r="BF222" i="4"/>
  <c r="BE222" i="4"/>
  <c r="AD222" i="4"/>
  <c r="BF221" i="4"/>
  <c r="BE221" i="4"/>
  <c r="AD221" i="4"/>
  <c r="BF220" i="4"/>
  <c r="BE220" i="4"/>
  <c r="AD220" i="4"/>
  <c r="P220" i="4"/>
  <c r="M220" i="4"/>
  <c r="K249" i="4" s="1"/>
  <c r="J220" i="4"/>
  <c r="BE152" i="4" s="1"/>
  <c r="G220" i="4"/>
  <c r="E249" i="4" s="1"/>
  <c r="BF382" i="4" s="1"/>
  <c r="BF219" i="4"/>
  <c r="BE219" i="4"/>
  <c r="AD219" i="4"/>
  <c r="BF218" i="4"/>
  <c r="BE218" i="4"/>
  <c r="AD218" i="4"/>
  <c r="BF217" i="4"/>
  <c r="BE217" i="4"/>
  <c r="AD217" i="4"/>
  <c r="BF216" i="4"/>
  <c r="BE216" i="4"/>
  <c r="AD216" i="4"/>
  <c r="M216" i="4"/>
  <c r="J216" i="4"/>
  <c r="G216" i="4"/>
  <c r="AD215" i="4"/>
  <c r="AD214" i="4"/>
  <c r="AD213" i="4"/>
  <c r="AD212" i="4"/>
  <c r="AD211" i="4"/>
  <c r="AD210" i="4"/>
  <c r="AD209" i="4"/>
  <c r="AD208" i="4"/>
  <c r="AD207" i="4"/>
  <c r="AD206" i="4"/>
  <c r="AD205" i="4"/>
  <c r="AD204" i="4"/>
  <c r="AB204" i="4"/>
  <c r="AD203" i="4"/>
  <c r="AD202" i="4"/>
  <c r="AD201" i="4"/>
  <c r="AP16" i="4" s="1"/>
  <c r="AD200" i="4"/>
  <c r="AD199" i="4"/>
  <c r="AD198" i="4"/>
  <c r="AD197" i="4"/>
  <c r="AD196" i="4"/>
  <c r="AD195" i="4"/>
  <c r="AD194" i="4"/>
  <c r="BF193" i="4"/>
  <c r="BE193" i="4"/>
  <c r="AD193" i="4"/>
  <c r="BF192" i="4"/>
  <c r="BE192" i="4"/>
  <c r="AD192" i="4"/>
  <c r="BF191" i="4"/>
  <c r="BE191" i="4"/>
  <c r="AD191" i="4"/>
  <c r="BF190" i="4"/>
  <c r="BE190" i="4"/>
  <c r="AD190" i="4"/>
  <c r="J190" i="4"/>
  <c r="BF189" i="4"/>
  <c r="BE189" i="4"/>
  <c r="AD189" i="4"/>
  <c r="J189" i="4"/>
  <c r="BF188" i="4"/>
  <c r="BE188" i="4"/>
  <c r="AD188" i="4"/>
  <c r="J188" i="4"/>
  <c r="BF187" i="4"/>
  <c r="BE187" i="4"/>
  <c r="AD187" i="4"/>
  <c r="J187" i="4"/>
  <c r="BF186" i="4"/>
  <c r="BE186" i="4"/>
  <c r="AD186" i="4"/>
  <c r="R186" i="4" a="1"/>
  <c r="R186" i="4" s="1"/>
  <c r="O186" i="4" a="1"/>
  <c r="O186" i="4" s="1"/>
  <c r="L186" i="4" a="1"/>
  <c r="L186" i="4" s="1"/>
  <c r="H186" i="4" a="1"/>
  <c r="H186" i="4"/>
  <c r="BF141" i="4" s="1"/>
  <c r="F186" i="4" a="1"/>
  <c r="F186" i="4" s="1"/>
  <c r="BF185" i="4"/>
  <c r="BE185" i="4"/>
  <c r="AD185" i="4"/>
  <c r="BF184" i="4"/>
  <c r="BE184" i="4"/>
  <c r="AD184" i="4"/>
  <c r="J184" i="4"/>
  <c r="BF183" i="4"/>
  <c r="BE183" i="4"/>
  <c r="AD183" i="4"/>
  <c r="J183" i="4"/>
  <c r="BF182" i="4"/>
  <c r="BE182" i="4"/>
  <c r="AD182" i="4"/>
  <c r="J182" i="4"/>
  <c r="BF181" i="4"/>
  <c r="BE181" i="4"/>
  <c r="AD181" i="4"/>
  <c r="R181" i="4" a="1"/>
  <c r="R181" i="4" s="1"/>
  <c r="O181" i="4" a="1"/>
  <c r="O181" i="4" s="1"/>
  <c r="L181" i="4" a="1"/>
  <c r="L181" i="4" s="1"/>
  <c r="BF660" i="4" s="1"/>
  <c r="H181" i="4" a="1"/>
  <c r="H181" i="4"/>
  <c r="BF137" i="4" s="1"/>
  <c r="F181" i="4" a="1"/>
  <c r="F181" i="4" s="1"/>
  <c r="BF180" i="4"/>
  <c r="BE180" i="4"/>
  <c r="AD180" i="4"/>
  <c r="J180" i="4"/>
  <c r="AD179" i="4"/>
  <c r="AD178" i="4"/>
  <c r="AD177" i="4"/>
  <c r="BF176" i="4"/>
  <c r="BE176" i="4"/>
  <c r="AD176" i="4"/>
  <c r="J176" i="4"/>
  <c r="BF175" i="4"/>
  <c r="BE175" i="4"/>
  <c r="AD175" i="4"/>
  <c r="J175" i="4"/>
  <c r="BF567" i="4" s="1"/>
  <c r="BF174" i="4"/>
  <c r="BE174" i="4"/>
  <c r="AD174" i="4"/>
  <c r="J174" i="4"/>
  <c r="BF173" i="4"/>
  <c r="BE173" i="4"/>
  <c r="AD173" i="4"/>
  <c r="J173" i="4"/>
  <c r="BF172" i="4"/>
  <c r="BE172" i="4"/>
  <c r="AD172" i="4"/>
  <c r="R172" i="4" a="1"/>
  <c r="R172" i="4" s="1"/>
  <c r="O172" i="4" a="1"/>
  <c r="O172" i="4" s="1"/>
  <c r="L172" i="4" a="1"/>
  <c r="L172" i="4" s="1"/>
  <c r="H172" i="4" a="1"/>
  <c r="H172" i="4" s="1"/>
  <c r="F172" i="4" a="1"/>
  <c r="F172" i="4" s="1"/>
  <c r="BF171" i="4"/>
  <c r="BE171" i="4"/>
  <c r="AD171" i="4"/>
  <c r="BF170" i="4"/>
  <c r="BE170" i="4"/>
  <c r="AD170" i="4"/>
  <c r="J170" i="4"/>
  <c r="BF549" i="4" s="1"/>
  <c r="BE169" i="4"/>
  <c r="AD169" i="4"/>
  <c r="J169" i="4"/>
  <c r="BF168" i="4"/>
  <c r="BE168" i="4"/>
  <c r="AD168" i="4"/>
  <c r="J168" i="4"/>
  <c r="BF167" i="4"/>
  <c r="BE167" i="4"/>
  <c r="AD167" i="4"/>
  <c r="J167" i="4"/>
  <c r="BF166" i="4"/>
  <c r="BE166" i="4"/>
  <c r="AD166" i="4"/>
  <c r="J166" i="4"/>
  <c r="BF545" i="4" s="1"/>
  <c r="BF165" i="4"/>
  <c r="BE165" i="4"/>
  <c r="AD165" i="4"/>
  <c r="J165" i="4"/>
  <c r="BF164" i="4"/>
  <c r="BE164" i="4"/>
  <c r="AD164" i="4"/>
  <c r="J164" i="4"/>
  <c r="BF163" i="4"/>
  <c r="BE163" i="4"/>
  <c r="AD163" i="4"/>
  <c r="J163" i="4"/>
  <c r="BF162" i="4"/>
  <c r="BE162" i="4"/>
  <c r="AD162" i="4"/>
  <c r="J162" i="4"/>
  <c r="BF161" i="4"/>
  <c r="BE161" i="4"/>
  <c r="AD161" i="4"/>
  <c r="J161" i="4"/>
  <c r="BF160" i="4"/>
  <c r="AD160" i="4"/>
  <c r="R160" i="4" a="1"/>
  <c r="R160" i="4" s="1"/>
  <c r="O160" i="4" a="1"/>
  <c r="O160" i="4" s="1"/>
  <c r="L160" i="4" a="1"/>
  <c r="L160" i="4" s="1"/>
  <c r="H160" i="4" a="1"/>
  <c r="H160" i="4" s="1"/>
  <c r="BF78" i="4" s="1"/>
  <c r="F160" i="4" a="1"/>
  <c r="F160" i="4" s="1"/>
  <c r="BF159" i="4"/>
  <c r="BE159" i="4"/>
  <c r="AD159" i="4"/>
  <c r="J159" i="4"/>
  <c r="BF158" i="4"/>
  <c r="BE158" i="4"/>
  <c r="AD158" i="4"/>
  <c r="BF157" i="4"/>
  <c r="BE157" i="4"/>
  <c r="AD157" i="4"/>
  <c r="BF156" i="4"/>
  <c r="BE156" i="4"/>
  <c r="AD156" i="4"/>
  <c r="BF155" i="4"/>
  <c r="BE155" i="4"/>
  <c r="AD155" i="4"/>
  <c r="BF154" i="4"/>
  <c r="BE154" i="4"/>
  <c r="AD154" i="4"/>
  <c r="BF153" i="4"/>
  <c r="BE153" i="4"/>
  <c r="AD153" i="4"/>
  <c r="BF152" i="4"/>
  <c r="AD152" i="4"/>
  <c r="BF151" i="4"/>
  <c r="BE151" i="4"/>
  <c r="AD151" i="4"/>
  <c r="BF150" i="4"/>
  <c r="BE150" i="4"/>
  <c r="AD150" i="4"/>
  <c r="BF149" i="4"/>
  <c r="BE149" i="4"/>
  <c r="AD149" i="4"/>
  <c r="BF148" i="4"/>
  <c r="BE148" i="4"/>
  <c r="AD148" i="4"/>
  <c r="BF147" i="4"/>
  <c r="BE147" i="4"/>
  <c r="AD147" i="4"/>
  <c r="AD146" i="4"/>
  <c r="BF145" i="4"/>
  <c r="BE145" i="4"/>
  <c r="AD145" i="4"/>
  <c r="BF144" i="4"/>
  <c r="BE144" i="4"/>
  <c r="AD144" i="4"/>
  <c r="BF143" i="4"/>
  <c r="BE143" i="4"/>
  <c r="AD143" i="4"/>
  <c r="BF142" i="4"/>
  <c r="BE142" i="4"/>
  <c r="AD142" i="4"/>
  <c r="AD141" i="4"/>
  <c r="BF140" i="4"/>
  <c r="BE140" i="4"/>
  <c r="AD140" i="4"/>
  <c r="BF139" i="4"/>
  <c r="BE139" i="4"/>
  <c r="AD139" i="4"/>
  <c r="BF138" i="4"/>
  <c r="BE138" i="4"/>
  <c r="AD138" i="4"/>
  <c r="N138" i="4"/>
  <c r="BE46" i="4" s="1"/>
  <c r="K138" i="4"/>
  <c r="BE45" i="4" s="1"/>
  <c r="H138" i="4"/>
  <c r="BE44" i="4" s="1"/>
  <c r="E138" i="4"/>
  <c r="BF43" i="4" s="1"/>
  <c r="AD137" i="4"/>
  <c r="BF136" i="4"/>
  <c r="BE136" i="4"/>
  <c r="AD136" i="4"/>
  <c r="AD135" i="4"/>
  <c r="AD134" i="4"/>
  <c r="AP6" i="4" s="1"/>
  <c r="AD133" i="4"/>
  <c r="BF132" i="4"/>
  <c r="BE132" i="4"/>
  <c r="AD132" i="4"/>
  <c r="BF131" i="4"/>
  <c r="BE131" i="4"/>
  <c r="AD131" i="4"/>
  <c r="BF130" i="4"/>
  <c r="BE130" i="4"/>
  <c r="AD130" i="4"/>
  <c r="BF129" i="4"/>
  <c r="BE129" i="4"/>
  <c r="AD129" i="4"/>
  <c r="AD128" i="4"/>
  <c r="BF127" i="4"/>
  <c r="BE127" i="4"/>
  <c r="AD127" i="4"/>
  <c r="BF126" i="4"/>
  <c r="BE126" i="4"/>
  <c r="AD126" i="4"/>
  <c r="BF125" i="4"/>
  <c r="BE125" i="4"/>
  <c r="AD125" i="4"/>
  <c r="AD124" i="4"/>
  <c r="N124" i="4"/>
  <c r="BF37" i="4" s="1"/>
  <c r="K124" i="4"/>
  <c r="BE36" i="4" s="1"/>
  <c r="H124" i="4"/>
  <c r="BF35" i="4" s="1"/>
  <c r="E124" i="4"/>
  <c r="BF34" i="4" s="1"/>
  <c r="BF123" i="4"/>
  <c r="BE123" i="4"/>
  <c r="AD123" i="4"/>
  <c r="AD122" i="4"/>
  <c r="AD121" i="4"/>
  <c r="AD120" i="4"/>
  <c r="BF119" i="4"/>
  <c r="BE119" i="4"/>
  <c r="AD119" i="4"/>
  <c r="BF118" i="4"/>
  <c r="BE118" i="4"/>
  <c r="AD118" i="4"/>
  <c r="BF117" i="4"/>
  <c r="BE117" i="4"/>
  <c r="AD117" i="4"/>
  <c r="BF104" i="4"/>
  <c r="BE104" i="4"/>
  <c r="AD104" i="4"/>
  <c r="AD103" i="4"/>
  <c r="BF102" i="4"/>
  <c r="BE102" i="4"/>
  <c r="AD102" i="4"/>
  <c r="BF101" i="4"/>
  <c r="BE101" i="4"/>
  <c r="AD101" i="4"/>
  <c r="BF100" i="4"/>
  <c r="BE100" i="4"/>
  <c r="AD100" i="4"/>
  <c r="BF99" i="4"/>
  <c r="BE99" i="4"/>
  <c r="AD99" i="4"/>
  <c r="BF98" i="4"/>
  <c r="BE98" i="4"/>
  <c r="AD98" i="4"/>
  <c r="AP4" i="4" s="1"/>
  <c r="N97" i="4"/>
  <c r="G97" i="4"/>
  <c r="N96" i="4"/>
  <c r="G96" i="4"/>
  <c r="N95" i="4"/>
  <c r="G95" i="4"/>
  <c r="N94" i="4"/>
  <c r="G94" i="4"/>
  <c r="N93" i="4"/>
  <c r="G93" i="4"/>
  <c r="N92" i="4"/>
  <c r="G92" i="4"/>
  <c r="N91" i="4"/>
  <c r="G91" i="4"/>
  <c r="N90" i="4"/>
  <c r="G90" i="4"/>
  <c r="N89" i="4"/>
  <c r="G89" i="4"/>
  <c r="N88" i="4"/>
  <c r="G88" i="4"/>
  <c r="N87" i="4"/>
  <c r="G87" i="4"/>
  <c r="N86" i="4"/>
  <c r="G86" i="4"/>
  <c r="N85" i="4"/>
  <c r="G85" i="4"/>
  <c r="N84" i="4"/>
  <c r="G84" i="4"/>
  <c r="BF83" i="4"/>
  <c r="BE83" i="4"/>
  <c r="AD83" i="4"/>
  <c r="N83" i="4"/>
  <c r="G83" i="4"/>
  <c r="BF82" i="4"/>
  <c r="BE82" i="4"/>
  <c r="AD82" i="4"/>
  <c r="BF81" i="4"/>
  <c r="BE81" i="4"/>
  <c r="AD81" i="4"/>
  <c r="BF80" i="4"/>
  <c r="BE80" i="4"/>
  <c r="AD80" i="4"/>
  <c r="BF79" i="4"/>
  <c r="BE79" i="4"/>
  <c r="AD79" i="4"/>
  <c r="AD78" i="4"/>
  <c r="BF77" i="4"/>
  <c r="BE77" i="4"/>
  <c r="AD77" i="4"/>
  <c r="AD76" i="4"/>
  <c r="AD75" i="4"/>
  <c r="AD74" i="4"/>
  <c r="BF73" i="4"/>
  <c r="BE73" i="4"/>
  <c r="AD73" i="4"/>
  <c r="BF72" i="4"/>
  <c r="BE72" i="4"/>
  <c r="AD72" i="4"/>
  <c r="BF71" i="4"/>
  <c r="BE71" i="4"/>
  <c r="AD71" i="4"/>
  <c r="BF70" i="4"/>
  <c r="BE70" i="4"/>
  <c r="AD70" i="4"/>
  <c r="AD69" i="4"/>
  <c r="AB69" i="4"/>
  <c r="BF68" i="4"/>
  <c r="BE68" i="4"/>
  <c r="AD68" i="4"/>
  <c r="BF67" i="4"/>
  <c r="BE67" i="4"/>
  <c r="AD67" i="4"/>
  <c r="BF66" i="4"/>
  <c r="BE66" i="4"/>
  <c r="AD66" i="4"/>
  <c r="BF65" i="4"/>
  <c r="BE65" i="4"/>
  <c r="AD65" i="4"/>
  <c r="BF64" i="4"/>
  <c r="BE64" i="4"/>
  <c r="AD64" i="4"/>
  <c r="BF63" i="4"/>
  <c r="BE63" i="4"/>
  <c r="AD63" i="4"/>
  <c r="AB63" i="4"/>
  <c r="BF62" i="4"/>
  <c r="BE62" i="4"/>
  <c r="AD62" i="4"/>
  <c r="BF61" i="4"/>
  <c r="BE61" i="4"/>
  <c r="AD61" i="4"/>
  <c r="BF60" i="4"/>
  <c r="BE60" i="4"/>
  <c r="AD60" i="4"/>
  <c r="BF59" i="4"/>
  <c r="BE59" i="4"/>
  <c r="AD59" i="4"/>
  <c r="AD58" i="4"/>
  <c r="BF57" i="4"/>
  <c r="BE57" i="4"/>
  <c r="AD57" i="4"/>
  <c r="AD56" i="4"/>
  <c r="AL2" i="4" s="1"/>
  <c r="AD55" i="4"/>
  <c r="BF54" i="4"/>
  <c r="BE54" i="4"/>
  <c r="AD54" i="4"/>
  <c r="BF53" i="4"/>
  <c r="BE53" i="4"/>
  <c r="AD53" i="4"/>
  <c r="BF52" i="4"/>
  <c r="BE52" i="4"/>
  <c r="AD52" i="4"/>
  <c r="BF51" i="4"/>
  <c r="BE51" i="4"/>
  <c r="AD51" i="4"/>
  <c r="AB51" i="4"/>
  <c r="AD50" i="4"/>
  <c r="AD49" i="4"/>
  <c r="AB49" i="4"/>
  <c r="AD48" i="4"/>
  <c r="AD47" i="4"/>
  <c r="AD46" i="4"/>
  <c r="BF45" i="4"/>
  <c r="AD45" i="4"/>
  <c r="AD44" i="4"/>
  <c r="AD43" i="4"/>
  <c r="BF42" i="4"/>
  <c r="BE42" i="4"/>
  <c r="AD42" i="4"/>
  <c r="AD41" i="4"/>
  <c r="AD40" i="4"/>
  <c r="AD39" i="4"/>
  <c r="AD38" i="4"/>
  <c r="AD37" i="4"/>
  <c r="AD36" i="4"/>
  <c r="AD35" i="4"/>
  <c r="BE34" i="4"/>
  <c r="AD34" i="4"/>
  <c r="BF33" i="4"/>
  <c r="BE33" i="4"/>
  <c r="AD33" i="4"/>
  <c r="BF32" i="4"/>
  <c r="BE32" i="4"/>
  <c r="AD32" i="4"/>
  <c r="BF31" i="4"/>
  <c r="BE31" i="4"/>
  <c r="AD31" i="4"/>
  <c r="BF30" i="4"/>
  <c r="BE30" i="4"/>
  <c r="AD30" i="4"/>
  <c r="BJ29" i="4"/>
  <c r="BE29" i="4"/>
  <c r="BF29" i="4" s="1"/>
  <c r="AD29" i="4"/>
  <c r="BF28" i="4"/>
  <c r="BE28" i="4"/>
  <c r="AP28" i="4"/>
  <c r="AN28" i="4"/>
  <c r="AL28" i="4"/>
  <c r="AD28" i="4"/>
  <c r="BF27" i="4"/>
  <c r="BE27" i="4"/>
  <c r="AP27" i="4"/>
  <c r="AN27" i="4"/>
  <c r="AL27" i="4"/>
  <c r="AD27" i="4"/>
  <c r="BJ26" i="4"/>
  <c r="BF26" i="4"/>
  <c r="BE26" i="4"/>
  <c r="AP26" i="4"/>
  <c r="AN26" i="4"/>
  <c r="AL26" i="4"/>
  <c r="AD26" i="4"/>
  <c r="BF25" i="4"/>
  <c r="BE25" i="4"/>
  <c r="AP25" i="4"/>
  <c r="AN25" i="4"/>
  <c r="AL25" i="4"/>
  <c r="AD25" i="4"/>
  <c r="BJ24" i="4"/>
  <c r="BF24" i="4"/>
  <c r="BE24" i="4"/>
  <c r="AL24" i="4"/>
  <c r="AD24" i="4"/>
  <c r="BJ23" i="4"/>
  <c r="BF23" i="4"/>
  <c r="BE23" i="4"/>
  <c r="AP23" i="4"/>
  <c r="AN23" i="4"/>
  <c r="AL23" i="4"/>
  <c r="AD23" i="4"/>
  <c r="BF22" i="4"/>
  <c r="BE22" i="4"/>
  <c r="AP22" i="4"/>
  <c r="AN22" i="4"/>
  <c r="AL22" i="4"/>
  <c r="AD22" i="4"/>
  <c r="BF21" i="4"/>
  <c r="BE21" i="4"/>
  <c r="AP21" i="4"/>
  <c r="AN21" i="4"/>
  <c r="AL21" i="4"/>
  <c r="AD21" i="4"/>
  <c r="BF20" i="4"/>
  <c r="BE20" i="4"/>
  <c r="AP20" i="4"/>
  <c r="AN20" i="4"/>
  <c r="AL20" i="4"/>
  <c r="AD20" i="4"/>
  <c r="BF19" i="4"/>
  <c r="BE19" i="4"/>
  <c r="AP19" i="4"/>
  <c r="AN19" i="4"/>
  <c r="AL19" i="4"/>
  <c r="AD19" i="4"/>
  <c r="BF18" i="4"/>
  <c r="BE18" i="4"/>
  <c r="AP18" i="4"/>
  <c r="AN18" i="4"/>
  <c r="AL18" i="4"/>
  <c r="AD18" i="4"/>
  <c r="AB18" i="4"/>
  <c r="CH17" i="4"/>
  <c r="BF17" i="4"/>
  <c r="BE17" i="4"/>
  <c r="AP17" i="4"/>
  <c r="AN17" i="4"/>
  <c r="AL17" i="4"/>
  <c r="AD17" i="4"/>
  <c r="CH16" i="4"/>
  <c r="BF16" i="4"/>
  <c r="BE16" i="4"/>
  <c r="AL16" i="4"/>
  <c r="AD16" i="4"/>
  <c r="CH15" i="4"/>
  <c r="BF15" i="4"/>
  <c r="BE15" i="4"/>
  <c r="AP15" i="4"/>
  <c r="AN15" i="4"/>
  <c r="AL15" i="4"/>
  <c r="AD15" i="4"/>
  <c r="CH14" i="4"/>
  <c r="BF14" i="4"/>
  <c r="BE14" i="4"/>
  <c r="AP14" i="4"/>
  <c r="AN14" i="4"/>
  <c r="AL14" i="4"/>
  <c r="AD14" i="4"/>
  <c r="CH13" i="4"/>
  <c r="BF13" i="4"/>
  <c r="BE13" i="4"/>
  <c r="AP13" i="4"/>
  <c r="AN13" i="4"/>
  <c r="AL13" i="4"/>
  <c r="AD13" i="4"/>
  <c r="CH12" i="4"/>
  <c r="AP12" i="4"/>
  <c r="AN12" i="4"/>
  <c r="AL12" i="4"/>
  <c r="AD12" i="4"/>
  <c r="CH11" i="4"/>
  <c r="BF11" i="4"/>
  <c r="BE11" i="4"/>
  <c r="AP11" i="4"/>
  <c r="AN11" i="4"/>
  <c r="AL11" i="4"/>
  <c r="AD11" i="4"/>
  <c r="CH10" i="4"/>
  <c r="BF10" i="4"/>
  <c r="BE10" i="4"/>
  <c r="AP10" i="4"/>
  <c r="AN10" i="4"/>
  <c r="AL10" i="4"/>
  <c r="AD10" i="4"/>
  <c r="CH9" i="4"/>
  <c r="BF9" i="4"/>
  <c r="BE9" i="4"/>
  <c r="AP9" i="4"/>
  <c r="AN9" i="4"/>
  <c r="AL9" i="4"/>
  <c r="AD9" i="4"/>
  <c r="CH8" i="4"/>
  <c r="AP8" i="4"/>
  <c r="AN8" i="4"/>
  <c r="AL8" i="4"/>
  <c r="AD8" i="4"/>
  <c r="CH7" i="4"/>
  <c r="BF7" i="4"/>
  <c r="BE7" i="4"/>
  <c r="AP7" i="4"/>
  <c r="AN7" i="4"/>
  <c r="AL7" i="4"/>
  <c r="AD7" i="4"/>
  <c r="CH6" i="4"/>
  <c r="BF6" i="4"/>
  <c r="BE6" i="4"/>
  <c r="AN6" i="4"/>
  <c r="AL6" i="4"/>
  <c r="AD6" i="4"/>
  <c r="CH5" i="4"/>
  <c r="BJ5" i="4"/>
  <c r="BE5" i="4"/>
  <c r="BF5" i="4" s="1"/>
  <c r="AP5" i="4"/>
  <c r="AN5" i="4"/>
  <c r="AL5" i="4"/>
  <c r="AD5" i="4"/>
  <c r="CH4" i="4"/>
  <c r="BF4" i="4"/>
  <c r="BE4" i="4"/>
  <c r="AL4" i="4"/>
  <c r="AD4" i="4"/>
  <c r="CH3" i="4"/>
  <c r="BF3" i="4"/>
  <c r="BE3" i="4"/>
  <c r="AP3" i="4"/>
  <c r="AN3" i="4"/>
  <c r="AL3" i="4"/>
  <c r="AD3" i="4"/>
  <c r="CH2" i="4"/>
  <c r="BF2" i="4"/>
  <c r="BE2" i="4"/>
  <c r="AP2" i="4"/>
  <c r="AN2" i="4"/>
  <c r="BK800" i="4"/>
  <c r="BL768" i="4"/>
  <c r="BL736" i="4"/>
  <c r="BL692" i="4"/>
  <c r="BL656" i="4"/>
  <c r="BL616" i="4"/>
  <c r="BL738" i="4"/>
  <c r="BL667" i="4"/>
  <c r="BK619" i="4"/>
  <c r="BK572" i="4"/>
  <c r="BL783" i="4"/>
  <c r="BL717" i="4"/>
  <c r="BL643" i="4"/>
  <c r="BL592" i="4"/>
  <c r="BK771" i="4"/>
  <c r="BL687" i="4"/>
  <c r="BL606" i="4"/>
  <c r="BL518" i="4"/>
  <c r="BL433" i="4"/>
  <c r="BL388" i="4"/>
  <c r="BK326" i="4"/>
  <c r="BL289" i="4"/>
  <c r="BL228" i="4"/>
  <c r="BL794" i="4"/>
  <c r="BL693" i="4"/>
  <c r="BL602" i="4"/>
  <c r="BK496" i="4"/>
  <c r="BL428" i="4"/>
  <c r="BK711" i="4"/>
  <c r="BL475" i="4"/>
  <c r="BL345" i="4"/>
  <c r="BK303" i="4"/>
  <c r="BK785" i="4"/>
  <c r="BK741" i="4"/>
  <c r="BL688" i="4"/>
  <c r="BK637" i="4"/>
  <c r="BK747" i="4"/>
  <c r="BL661" i="4"/>
  <c r="BK606" i="4"/>
  <c r="BK786" i="4"/>
  <c r="BL714" i="4"/>
  <c r="BK615" i="4"/>
  <c r="BK780" i="4"/>
  <c r="BK666" i="4"/>
  <c r="BK587" i="4"/>
  <c r="BL440" i="4"/>
  <c r="BL384" i="4"/>
  <c r="BL309" i="4"/>
  <c r="BK237" i="4"/>
  <c r="BL773" i="4"/>
  <c r="BK631" i="4"/>
  <c r="BK518" i="4"/>
  <c r="BK421" i="4"/>
  <c r="BK639" i="4"/>
  <c r="BK348" i="4"/>
  <c r="BK300" i="4"/>
  <c r="BK192" i="4"/>
  <c r="BL621" i="4"/>
  <c r="BK390" i="4"/>
  <c r="BL329" i="4"/>
  <c r="BK283" i="4"/>
  <c r="BK219" i="4"/>
  <c r="BK477" i="4"/>
  <c r="BL349" i="4"/>
  <c r="BK781" i="4"/>
  <c r="BL740" i="4"/>
  <c r="BK685" i="4"/>
  <c r="BK633" i="4"/>
  <c r="BL746" i="4"/>
  <c r="BK660" i="4"/>
  <c r="BL601" i="4"/>
  <c r="BL785" i="4"/>
  <c r="BL713" i="4"/>
  <c r="BK609" i="4"/>
  <c r="BK779" i="4"/>
  <c r="BL665" i="4"/>
  <c r="BL551" i="4"/>
  <c r="BL436" i="4"/>
  <c r="BL378" i="4"/>
  <c r="BK302" i="4"/>
  <c r="BL236" i="4"/>
  <c r="BL769" i="4"/>
  <c r="BL622" i="4"/>
  <c r="BL517" i="4"/>
  <c r="BL420" i="4"/>
  <c r="BK592" i="4"/>
  <c r="BL347" i="4"/>
  <c r="BL296" i="4"/>
  <c r="BL770" i="4"/>
  <c r="BL780" i="4"/>
  <c r="BK737" i="4"/>
  <c r="BL680" i="4"/>
  <c r="BL632" i="4"/>
  <c r="BK739" i="4"/>
  <c r="BK655" i="4"/>
  <c r="BK598" i="4"/>
  <c r="BK784" i="4"/>
  <c r="BL711" i="4"/>
  <c r="BL608" i="4"/>
  <c r="BK772" i="4"/>
  <c r="BK663" i="4"/>
  <c r="BL547" i="4"/>
  <c r="BK434" i="4"/>
  <c r="BK374" i="4"/>
  <c r="BL299" i="4"/>
  <c r="BK229" i="4"/>
  <c r="BL761" i="4"/>
  <c r="BK614" i="4"/>
  <c r="BL499" i="4"/>
  <c r="BK406" i="4"/>
  <c r="BL591" i="4"/>
  <c r="BK346" i="4"/>
  <c r="BL291" i="4"/>
  <c r="BL766" i="4"/>
  <c r="BL619" i="4"/>
  <c r="BL385" i="4"/>
  <c r="BL325" i="4"/>
  <c r="BK281" i="4"/>
  <c r="BL212" i="4"/>
  <c r="BL472" i="4"/>
  <c r="BL330" i="4"/>
  <c r="BL640" i="4"/>
  <c r="BK790" i="4"/>
  <c r="BK682" i="4"/>
  <c r="BK310" i="4"/>
  <c r="BL535" i="4"/>
  <c r="BL301" i="4"/>
  <c r="BK776" i="4"/>
  <c r="BK716" i="4"/>
  <c r="BK673" i="4"/>
  <c r="BL628" i="4"/>
  <c r="BK699" i="4"/>
  <c r="BK650" i="4"/>
  <c r="BK594" i="4"/>
  <c r="BL753" i="4"/>
  <c r="BL695" i="4"/>
  <c r="BL600" i="4"/>
  <c r="BK763" i="4"/>
  <c r="BL653" i="4"/>
  <c r="BK542" i="4"/>
  <c r="BL425" i="4"/>
  <c r="BK341" i="4"/>
  <c r="BL295" i="4"/>
  <c r="BK220" i="4"/>
  <c r="BK748" i="4"/>
  <c r="BK612" i="4"/>
  <c r="BL474" i="4"/>
  <c r="BL401" i="4"/>
  <c r="BK498" i="4"/>
  <c r="BK340" i="4"/>
  <c r="BK284" i="4"/>
  <c r="BK753" i="4"/>
  <c r="BL676" i="4"/>
  <c r="BL612" i="4"/>
  <c r="BL675" i="4"/>
  <c r="BL593" i="4"/>
  <c r="BK746" i="4"/>
  <c r="BK634" i="4"/>
  <c r="BK767" i="4"/>
  <c r="BK636" i="4"/>
  <c r="BK472" i="4"/>
  <c r="BL346" i="4"/>
  <c r="BK282" i="4"/>
  <c r="BL199" i="4"/>
  <c r="BL611" i="4"/>
  <c r="BL462" i="4"/>
  <c r="BK672" i="4"/>
  <c r="BL342" i="4"/>
  <c r="BK253" i="4"/>
  <c r="BL679" i="4"/>
  <c r="BL383" i="4"/>
  <c r="BK313" i="4"/>
  <c r="BK227" i="4"/>
  <c r="BL445" i="4"/>
  <c r="BL294" i="4"/>
  <c r="BK749" i="4"/>
  <c r="BL672" i="4"/>
  <c r="BL800" i="4"/>
  <c r="BL669" i="4"/>
  <c r="BK590" i="4"/>
  <c r="BK744" i="4"/>
  <c r="BL633" i="4"/>
  <c r="BK764" i="4"/>
  <c r="BL635" i="4"/>
  <c r="BL463" i="4"/>
  <c r="BL340" i="4"/>
  <c r="BL281" i="4"/>
  <c r="BL799" i="4"/>
  <c r="BK608" i="4"/>
  <c r="BK444" i="4"/>
  <c r="BL663" i="4"/>
  <c r="BL341" i="4"/>
  <c r="BL252" i="4"/>
  <c r="BK793" i="4"/>
  <c r="BK713" i="4"/>
  <c r="BL660" i="4"/>
  <c r="BL775" i="4"/>
  <c r="BK646" i="4"/>
  <c r="BK546" i="4"/>
  <c r="BK718" i="4"/>
  <c r="BK593" i="4"/>
  <c r="BL706" i="4"/>
  <c r="BK591" i="4"/>
  <c r="BK422" i="4"/>
  <c r="BL327" i="4"/>
  <c r="BL245" i="4"/>
  <c r="BL721" i="4"/>
  <c r="BK551" i="4"/>
  <c r="BK429" i="4"/>
  <c r="BK476" i="4"/>
  <c r="BK328" i="4"/>
  <c r="BK201" i="4"/>
  <c r="BK474" i="4"/>
  <c r="BK338" i="4"/>
  <c r="BK296" i="4"/>
  <c r="BK770" i="4"/>
  <c r="BL419" i="4"/>
  <c r="BK689" i="4"/>
  <c r="BL715" i="4"/>
  <c r="BK445" i="4"/>
  <c r="BL639" i="4"/>
  <c r="BK198" i="4"/>
  <c r="BK384" i="4"/>
  <c r="BL280" i="4"/>
  <c r="BK446" i="4"/>
  <c r="BK228" i="4"/>
  <c r="BL174" i="4"/>
  <c r="BK142" i="4"/>
  <c r="BL81" i="4"/>
  <c r="BL45" i="4"/>
  <c r="BL80" i="4"/>
  <c r="BL40" i="4"/>
  <c r="BK16" i="4"/>
  <c r="BK128" i="4"/>
  <c r="BK25" i="4"/>
  <c r="BL587" i="4"/>
  <c r="BK223" i="4"/>
  <c r="N147" i="4" a="1"/>
  <c r="BL550" i="4"/>
  <c r="BL256" i="4"/>
  <c r="BK189" i="4"/>
  <c r="BK157" i="4"/>
  <c r="H133" i="4" a="1"/>
  <c r="BL771" i="4"/>
  <c r="BK629" i="4"/>
  <c r="BK775" i="4"/>
  <c r="BL662" i="4"/>
  <c r="BK298" i="4"/>
  <c r="BL495" i="4"/>
  <c r="BL290" i="4"/>
  <c r="BL427" i="4"/>
  <c r="BL297" i="4"/>
  <c r="BK714" i="4"/>
  <c r="BL240" i="4"/>
  <c r="BL760" i="4"/>
  <c r="BL796" i="4"/>
  <c r="BL752" i="4"/>
  <c r="BL700" i="4"/>
  <c r="BL648" i="4"/>
  <c r="BK778" i="4"/>
  <c r="BK676" i="4"/>
  <c r="BL615" i="4"/>
  <c r="BL797" i="4"/>
  <c r="BL737" i="4"/>
  <c r="BK632" i="4"/>
  <c r="BL544" i="4"/>
  <c r="BK700" i="4"/>
  <c r="BL594" i="4"/>
  <c r="BK464" i="4"/>
  <c r="BK397" i="4"/>
  <c r="BK314" i="4"/>
  <c r="BL253" i="4"/>
  <c r="BK200" i="4"/>
  <c r="BL641" i="4"/>
  <c r="BK544" i="4"/>
  <c r="BK436" i="4"/>
  <c r="BL654" i="4"/>
  <c r="BL390" i="4"/>
  <c r="BK317" i="4"/>
  <c r="BK773" i="4"/>
  <c r="BK709" i="4"/>
  <c r="BL652" i="4"/>
  <c r="BL718" i="4"/>
  <c r="BL634" i="4"/>
  <c r="BL801" i="4"/>
  <c r="BL697" i="4"/>
  <c r="BL588" i="4"/>
  <c r="BL699" i="4"/>
  <c r="BK540" i="4"/>
  <c r="BK418" i="4"/>
  <c r="BL317" i="4"/>
  <c r="BK224" i="4"/>
  <c r="BL707" i="4"/>
  <c r="BK547" i="4"/>
  <c r="BK402" i="4"/>
  <c r="BL464" i="4"/>
  <c r="BL315" i="4"/>
  <c r="BL741" i="4"/>
  <c r="BL446" i="4"/>
  <c r="BL334" i="4"/>
  <c r="BK252" i="4"/>
  <c r="BL762" i="4"/>
  <c r="BK383" i="4"/>
  <c r="BL772" i="4"/>
  <c r="BK705" i="4"/>
  <c r="BK649" i="4"/>
  <c r="BK702" i="4"/>
  <c r="BK627" i="4"/>
  <c r="BK796" i="4"/>
  <c r="BL694" i="4"/>
  <c r="BK567" i="4"/>
  <c r="BL689" i="4"/>
  <c r="BL539" i="4"/>
  <c r="BL406" i="4"/>
  <c r="BK316" i="4"/>
  <c r="BL223" i="4"/>
  <c r="BK706" i="4"/>
  <c r="BK543" i="4"/>
  <c r="BL395" i="4"/>
  <c r="BL434" i="4"/>
  <c r="BK308" i="4"/>
  <c r="BK740" i="4"/>
  <c r="BK757" i="4"/>
  <c r="BK693" i="4"/>
  <c r="BK617" i="4"/>
  <c r="BK678" i="4"/>
  <c r="BK610" i="4"/>
  <c r="BK752" i="4"/>
  <c r="BK659" i="4"/>
  <c r="BL798" i="4"/>
  <c r="BL649" i="4"/>
  <c r="BL478" i="4"/>
  <c r="BK389" i="4"/>
  <c r="BK290" i="4"/>
  <c r="BL206" i="4"/>
  <c r="BK640" i="4"/>
  <c r="BL465" i="4"/>
  <c r="BK715" i="4"/>
  <c r="BK388" i="4"/>
  <c r="BK255" i="4"/>
  <c r="BL681" i="4"/>
  <c r="BL398" i="4"/>
  <c r="BK315" i="4"/>
  <c r="BL243" i="4"/>
  <c r="BK652" i="4"/>
  <c r="BL792" i="4"/>
  <c r="BK662" i="4"/>
  <c r="BK782" i="4"/>
  <c r="BK242" i="4"/>
  <c r="BK643" i="4"/>
  <c r="BK611" i="4"/>
  <c r="BK321" i="4"/>
  <c r="BL211" i="4"/>
  <c r="BL326" i="4"/>
  <c r="BL202" i="4"/>
  <c r="BK158" i="4"/>
  <c r="BL125" i="4"/>
  <c r="BL66" i="4"/>
  <c r="BK29" i="4"/>
  <c r="BK59" i="4"/>
  <c r="BL25" i="4"/>
  <c r="BK156" i="4"/>
  <c r="BK48" i="4"/>
  <c r="BK783" i="4"/>
  <c r="BK394" i="4"/>
  <c r="BL165" i="4"/>
  <c r="BL102" i="4"/>
  <c r="BK401" i="4"/>
  <c r="BK217" i="4"/>
  <c r="BK171" i="4"/>
  <c r="BK145" i="4"/>
  <c r="BL104" i="4"/>
  <c r="BK721" i="4"/>
  <c r="BK654" i="4"/>
  <c r="BK601" i="4"/>
  <c r="BK430" i="4"/>
  <c r="BK750" i="4"/>
  <c r="BL572" i="4"/>
  <c r="BK656" i="4"/>
  <c r="BK333" i="4"/>
  <c r="BL226" i="4"/>
  <c r="BK377" i="4"/>
  <c r="BK205" i="4"/>
  <c r="BK165" i="4"/>
  <c r="BK130" i="4"/>
  <c r="BK70" i="4"/>
  <c r="BK34" i="4"/>
  <c r="BK66" i="4"/>
  <c r="BL28" i="4"/>
  <c r="BL3" i="4"/>
  <c r="BL71" i="4"/>
  <c r="BL14" i="4"/>
  <c r="BL498" i="4"/>
  <c r="BK173" i="4"/>
  <c r="BL130" i="4"/>
  <c r="BK419" i="4"/>
  <c r="BL235" i="4"/>
  <c r="BK176" i="4"/>
  <c r="BL148" i="4"/>
  <c r="BL124" i="4"/>
  <c r="BK630" i="4"/>
  <c r="BL399" i="4"/>
  <c r="BK244" i="4"/>
  <c r="BK180" i="4"/>
  <c r="BL668" i="4"/>
  <c r="BK568" i="4"/>
  <c r="BK759" i="4"/>
  <c r="BL336" i="4"/>
  <c r="BK599" i="4"/>
  <c r="BL338" i="4"/>
  <c r="BK466" i="4"/>
  <c r="BL314" i="4"/>
  <c r="BL767" i="4"/>
  <c r="BL298" i="4"/>
  <c r="BL193" i="4"/>
  <c r="BK154" i="4"/>
  <c r="BL117" i="4"/>
  <c r="BK60" i="4"/>
  <c r="BL16" i="4"/>
  <c r="BL54" i="4"/>
  <c r="BK23" i="4"/>
  <c r="BK152" i="4"/>
  <c r="BK40" i="4"/>
  <c r="BL682" i="4"/>
  <c r="BK378" i="4"/>
  <c r="BL158" i="4"/>
  <c r="BL78" i="4"/>
  <c r="BL343" i="4"/>
  <c r="BK202" i="4"/>
  <c r="BL168" i="4"/>
  <c r="BK141" i="4"/>
  <c r="BL100" i="4"/>
  <c r="BL603" i="4"/>
  <c r="BK312" i="4"/>
  <c r="BK230" i="4"/>
  <c r="BK166" i="4"/>
  <c r="BL68" i="4"/>
  <c r="BK3" i="4"/>
  <c r="BK311" i="4"/>
  <c r="BK738" i="4"/>
  <c r="BL247" i="4"/>
  <c r="BL229" i="4"/>
  <c r="BK46" i="4"/>
  <c r="BK140" i="4"/>
  <c r="BK147" i="4"/>
  <c r="BL159" i="4"/>
  <c r="BK462" i="4"/>
  <c r="BL188" i="4"/>
  <c r="BK80" i="4"/>
  <c r="BK674" i="4"/>
  <c r="BK206" i="4"/>
  <c r="BL118" i="4"/>
  <c r="BL52" i="4"/>
  <c r="BK10" i="4"/>
  <c r="BK31" i="4"/>
  <c r="BK475" i="4"/>
  <c r="BK339" i="4"/>
  <c r="BK169" i="4"/>
  <c r="BL72" i="4"/>
  <c r="BK18" i="4"/>
  <c r="BK423" i="4"/>
  <c r="BL128" i="4"/>
  <c r="BL311" i="4"/>
  <c r="BK164" i="4"/>
  <c r="BL53" i="4"/>
  <c r="BL415" i="4"/>
  <c r="BK186" i="4"/>
  <c r="BL74" i="4"/>
  <c r="BK43" i="4"/>
  <c r="BL42" i="4"/>
  <c r="BL321" i="4"/>
  <c r="BK13" i="4"/>
  <c r="BK762" i="4"/>
  <c r="BK332" i="4"/>
  <c r="BL61" i="4"/>
  <c r="BK175" i="4"/>
  <c r="BL744" i="4"/>
  <c r="BL636" i="4"/>
  <c r="BL659" i="4"/>
  <c r="BK789" i="4"/>
  <c r="BL614" i="4"/>
  <c r="BK664" i="4"/>
  <c r="BL444" i="4"/>
  <c r="BL303" i="4"/>
  <c r="BL765" i="4"/>
  <c r="BL520" i="4"/>
  <c r="BL638" i="4"/>
  <c r="BK293" i="4"/>
  <c r="BK697" i="4"/>
  <c r="BK687" i="4"/>
  <c r="BL774" i="4"/>
  <c r="BK545" i="4"/>
  <c r="BK497" i="4"/>
  <c r="BL293" i="4"/>
  <c r="BL691" i="4"/>
  <c r="BK743" i="4"/>
  <c r="BK289" i="4"/>
  <c r="BK428" i="4"/>
  <c r="BK245" i="4"/>
  <c r="BK325" i="4"/>
  <c r="BK696" i="4"/>
  <c r="BL685" i="4"/>
  <c r="BK754" i="4"/>
  <c r="BK541" i="4"/>
  <c r="BL496" i="4"/>
  <c r="BK292" i="4"/>
  <c r="BK642" i="4"/>
  <c r="BL742" i="4"/>
  <c r="BL283" i="4"/>
  <c r="BL748" i="4"/>
  <c r="BL790" i="4"/>
  <c r="BL589" i="4"/>
  <c r="BL631" i="4"/>
  <c r="BL626" i="4"/>
  <c r="BK337" i="4"/>
  <c r="BK795" i="4"/>
  <c r="BL443" i="4"/>
  <c r="BL339" i="4"/>
  <c r="BK648" i="4"/>
  <c r="BK307" i="4"/>
  <c r="BK427" i="4"/>
  <c r="BL609" i="4"/>
  <c r="BK774" i="4"/>
  <c r="BL435" i="4"/>
  <c r="BK756" i="4"/>
  <c r="BL187" i="4"/>
  <c r="BL101" i="4"/>
  <c r="BK9" i="4"/>
  <c r="BL21" i="4"/>
  <c r="BK32" i="4"/>
  <c r="BL310" i="4"/>
  <c r="BL705" i="4"/>
  <c r="BL194" i="4"/>
  <c r="BK137" i="4"/>
  <c r="BK677" i="4"/>
  <c r="BK768" i="4"/>
  <c r="BL613" i="4"/>
  <c r="BL541" i="4"/>
  <c r="BL209" i="4"/>
  <c r="BL200" i="4"/>
  <c r="BL149" i="4"/>
  <c r="BK78" i="4"/>
  <c r="BK17" i="4"/>
  <c r="BK45" i="4"/>
  <c r="BL15" i="4"/>
  <c r="BL43" i="4"/>
  <c r="BK607" i="4"/>
  <c r="BK190" i="4"/>
  <c r="BK79" i="4"/>
  <c r="BK280" i="4"/>
  <c r="BK187" i="4"/>
  <c r="BL144" i="4"/>
  <c r="BK792" i="4"/>
  <c r="BK442" i="4"/>
  <c r="BK234" i="4"/>
  <c r="BK765" i="4"/>
  <c r="BK638" i="4"/>
  <c r="BL647" i="4"/>
  <c r="BK216" i="4"/>
  <c r="BL466" i="4"/>
  <c r="BL393" i="4"/>
  <c r="BL246" i="4"/>
  <c r="BL375" i="4"/>
  <c r="BK182" i="4"/>
  <c r="BK138" i="4"/>
  <c r="BL69" i="4"/>
  <c r="BK83" i="4"/>
  <c r="BL36" i="4"/>
  <c r="BK162" i="4"/>
  <c r="BK28" i="4"/>
  <c r="BL519" i="4"/>
  <c r="BL169" i="4"/>
  <c r="BK596" i="4"/>
  <c r="BL242" i="4"/>
  <c r="BK174" i="4"/>
  <c r="BK133" i="4"/>
  <c r="BK695" i="4"/>
  <c r="BL394" i="4"/>
  <c r="BK191" i="4"/>
  <c r="BK124" i="4"/>
  <c r="BK20" i="4"/>
  <c r="BL224" i="4"/>
  <c r="BL257" i="4"/>
  <c r="BL476" i="4"/>
  <c r="BK81" i="4"/>
  <c r="BK588" i="4"/>
  <c r="BL191" i="4"/>
  <c r="BK329" i="4"/>
  <c r="BK136" i="4"/>
  <c r="BL10" i="4"/>
  <c r="BL198" i="4"/>
  <c r="BK68" i="4"/>
  <c r="BL30" i="4"/>
  <c r="BL756" i="4"/>
  <c r="BK707" i="4"/>
  <c r="BK209" i="4"/>
  <c r="BK33" i="4"/>
  <c r="BK185" i="4"/>
  <c r="BL152" i="4"/>
  <c r="BK256" i="4"/>
  <c r="BL119" i="4"/>
  <c r="BL673" i="4"/>
  <c r="BL146" i="4"/>
  <c r="BL60" i="4"/>
  <c r="BL9" i="4"/>
  <c r="BL312" i="4"/>
  <c r="BL39" i="4"/>
  <c r="BK628" i="4"/>
  <c r="BK11" i="4"/>
  <c r="BL70" i="4"/>
  <c r="BK701" i="4"/>
  <c r="BK692" i="4"/>
  <c r="BL218" i="4"/>
  <c r="BK126" i="4"/>
  <c r="BK26" i="4"/>
  <c r="BL397" i="4"/>
  <c r="BL230" i="4"/>
  <c r="BL690" i="4"/>
  <c r="BL255" i="4"/>
  <c r="BL131" i="4"/>
  <c r="BK19" i="4"/>
  <c r="BL302" i="4"/>
  <c r="BK143" i="4"/>
  <c r="BK64" i="4"/>
  <c r="BK6" i="4"/>
  <c r="BK443" i="4"/>
  <c r="BK51" i="4"/>
  <c r="BK331" i="4"/>
  <c r="BK285" i="4"/>
  <c r="BK44" i="4"/>
  <c r="BL142" i="4"/>
  <c r="BL13" i="4"/>
  <c r="BL404" i="4"/>
  <c r="BK129" i="4"/>
  <c r="BL292" i="4"/>
  <c r="BK104" i="4"/>
  <c r="BK440" i="4"/>
  <c r="BK41" i="4"/>
  <c r="N133" i="4" a="1"/>
  <c r="BL138" i="4"/>
  <c r="BK226" i="4"/>
  <c r="BK309" i="4"/>
  <c r="BK50" i="4"/>
  <c r="BK295" i="4"/>
  <c r="BK236" i="4"/>
  <c r="BK53" i="4"/>
  <c r="BK405" i="4"/>
  <c r="BK67" i="4"/>
  <c r="BL167" i="4"/>
  <c r="BK520" i="4"/>
  <c r="BK100" i="4"/>
  <c r="BL208" i="4"/>
  <c r="BK57" i="4"/>
  <c r="BK758" i="4"/>
  <c r="BL708" i="4"/>
  <c r="BK791" i="4"/>
  <c r="BK635" i="4"/>
  <c r="BL745" i="4"/>
  <c r="BL566" i="4"/>
  <c r="BL637" i="4"/>
  <c r="BK414" i="4"/>
  <c r="BK278" i="4"/>
  <c r="BL719" i="4"/>
  <c r="BK447" i="4"/>
  <c r="BK416" i="4"/>
  <c r="BK798" i="4"/>
  <c r="BL664" i="4"/>
  <c r="BK651" i="4"/>
  <c r="BK736" i="4"/>
  <c r="BK751" i="4"/>
  <c r="BL429" i="4"/>
  <c r="BK254" i="4"/>
  <c r="BL598" i="4"/>
  <c r="BL497" i="4"/>
  <c r="BK222" i="4"/>
  <c r="BK342" i="4"/>
  <c r="BK210" i="4"/>
  <c r="BK797" i="4"/>
  <c r="BK661" i="4"/>
  <c r="BK647" i="4"/>
  <c r="BL735" i="4"/>
  <c r="BK735" i="4"/>
  <c r="BK426" i="4"/>
  <c r="BK246" i="4"/>
  <c r="BK569" i="4"/>
  <c r="BL479" i="4"/>
  <c r="BL221" i="4"/>
  <c r="BL704" i="4"/>
  <c r="BL698" i="4"/>
  <c r="BL795" i="4"/>
  <c r="BK549" i="4"/>
  <c r="BK519" i="4"/>
  <c r="BL313" i="4"/>
  <c r="BK694" i="4"/>
  <c r="BK392" i="4"/>
  <c r="BL307" i="4"/>
  <c r="BL442" i="4"/>
  <c r="BK247" i="4"/>
  <c r="BK376" i="4"/>
  <c r="BK618" i="4"/>
  <c r="BK425" i="4"/>
  <c r="BK335" i="4"/>
  <c r="BK395" i="4"/>
  <c r="BK167" i="4"/>
  <c r="BL73" i="4"/>
  <c r="BK69" i="4"/>
  <c r="BK4" i="4"/>
  <c r="BK15" i="4"/>
  <c r="BL182" i="4"/>
  <c r="BL422" i="4"/>
  <c r="BL180" i="4"/>
  <c r="BK125" i="4"/>
  <c r="BK719" i="4"/>
  <c r="BL543" i="4"/>
  <c r="BL405" i="4"/>
  <c r="BL382" i="4"/>
  <c r="BK435" i="4"/>
  <c r="BK184" i="4"/>
  <c r="BL141" i="4"/>
  <c r="BK63" i="4"/>
  <c r="BL4" i="4"/>
  <c r="BK37" i="4"/>
  <c r="BL155" i="4"/>
  <c r="BL31" i="4"/>
  <c r="BK535" i="4"/>
  <c r="BL161" i="4"/>
  <c r="BL623" i="4"/>
  <c r="BK243" i="4"/>
  <c r="BL170" i="4"/>
  <c r="BL136" i="4"/>
  <c r="BK766" i="4"/>
  <c r="BL320" i="4"/>
  <c r="BK194" i="4"/>
  <c r="BL712" i="4"/>
  <c r="BL751" i="4"/>
  <c r="BK500" i="4"/>
  <c r="BK720" i="4"/>
  <c r="BL254" i="4"/>
  <c r="BL344" i="4"/>
  <c r="BL220" i="4"/>
  <c r="BK238" i="4"/>
  <c r="BL171" i="4"/>
  <c r="BL129" i="4"/>
  <c r="BK49" i="4"/>
  <c r="BK73" i="4"/>
  <c r="BL27" i="4"/>
  <c r="BK144" i="4"/>
  <c r="BK21" i="4"/>
  <c r="BL150" i="4"/>
  <c r="BK495" i="4"/>
  <c r="BL234" i="4"/>
  <c r="BL160" i="4"/>
  <c r="BL629" i="4"/>
  <c r="BL185" i="4"/>
  <c r="BL678" i="4"/>
  <c r="BK799" i="4"/>
  <c r="BL176" i="4"/>
  <c r="BK225" i="4"/>
  <c r="BK279" i="4"/>
  <c r="BK120" i="4"/>
  <c r="BK465" i="4"/>
  <c r="BL163" i="4"/>
  <c r="BK61" i="4"/>
  <c r="BK2" i="4"/>
  <c r="BL677" i="4"/>
  <c r="BL702" i="4"/>
  <c r="BL137" i="4"/>
  <c r="BL7" i="4"/>
  <c r="BK691" i="4"/>
  <c r="BK65" i="4"/>
  <c r="BK131" i="4"/>
  <c r="BK14" i="4"/>
  <c r="BL377" i="4"/>
  <c r="BK538" i="4"/>
  <c r="BL618" i="4"/>
  <c r="BK344" i="4"/>
  <c r="BK160" i="4"/>
  <c r="BK172" i="4"/>
  <c r="BL225" i="4"/>
  <c r="BL782" i="4"/>
  <c r="BK123" i="4"/>
  <c r="BL754" i="4"/>
  <c r="BK712" i="4"/>
  <c r="BL569" i="4"/>
  <c r="BL241" i="4"/>
  <c r="BL416" i="4"/>
  <c r="BL764" i="4"/>
  <c r="BL617" i="4"/>
  <c r="BL655" i="4"/>
  <c r="BK211" i="4"/>
  <c r="BK404" i="4"/>
  <c r="BK319" i="4"/>
  <c r="BK761" i="4"/>
  <c r="BK616" i="4"/>
  <c r="BL651" i="4"/>
  <c r="BK207" i="4"/>
  <c r="BL389" i="4"/>
  <c r="BK669" i="4"/>
  <c r="BL743" i="4"/>
  <c r="BL447" i="4"/>
  <c r="BL607" i="4"/>
  <c r="BL248" i="4"/>
  <c r="BK221" i="4"/>
  <c r="BL590" i="4"/>
  <c r="BK301" i="4"/>
  <c r="BK150" i="4"/>
  <c r="BL48" i="4"/>
  <c r="BL650" i="4"/>
  <c r="BK294" i="4"/>
  <c r="BL793" i="4"/>
  <c r="BK347" i="4"/>
  <c r="BL318" i="4"/>
  <c r="BL172" i="4"/>
  <c r="BL51" i="4"/>
  <c r="BK24" i="4"/>
  <c r="BK22" i="4"/>
  <c r="BK151" i="4"/>
  <c r="BL216" i="4"/>
  <c r="BL132" i="4"/>
  <c r="BK297" i="4"/>
  <c r="BK613" i="4"/>
  <c r="BL421" i="4"/>
  <c r="BK708" i="4"/>
  <c r="BL540" i="4"/>
  <c r="BK163" i="4"/>
  <c r="BL41" i="4"/>
  <c r="BL19" i="4"/>
  <c r="BK7" i="4"/>
  <c r="BK139" i="4"/>
  <c r="BL192" i="4"/>
  <c r="BL120" i="4"/>
  <c r="BK277" i="4"/>
  <c r="BK58" i="4"/>
  <c r="BK787" i="4"/>
  <c r="BL145" i="4"/>
  <c r="BL595" i="4"/>
  <c r="BK235" i="4"/>
  <c r="BL316" i="4"/>
  <c r="BL46" i="4"/>
  <c r="BL642" i="4"/>
  <c r="BK74" i="4"/>
  <c r="BK241" i="4"/>
  <c r="BK183" i="4"/>
  <c r="BK212" i="4"/>
  <c r="BK35" i="4"/>
  <c r="BL153" i="4"/>
  <c r="BL173" i="4"/>
  <c r="BK39" i="4"/>
  <c r="BK620" i="4"/>
  <c r="BK30" i="4"/>
  <c r="BL126" i="4"/>
  <c r="BK400" i="4"/>
  <c r="BL64" i="4"/>
  <c r="BL204" i="4"/>
  <c r="BL49" i="4"/>
  <c r="BK548" i="4"/>
  <c r="BK679" i="4"/>
  <c r="BL500" i="4"/>
  <c r="BL758" i="4"/>
  <c r="BL63" i="4"/>
  <c r="BL300" i="4"/>
  <c r="BL34" i="4"/>
  <c r="BK155" i="4"/>
  <c r="BK239" i="4"/>
  <c r="BK602" i="4"/>
  <c r="BK375" i="4"/>
  <c r="BK349" i="4"/>
  <c r="BK667" i="4"/>
  <c r="BK478" i="4"/>
  <c r="BL755" i="4"/>
  <c r="BL666" i="4"/>
  <c r="BL477" i="4"/>
  <c r="BK668" i="4"/>
  <c r="BL277" i="4"/>
  <c r="BK345" i="4"/>
  <c r="BL387" i="4"/>
  <c r="BK148" i="4"/>
  <c r="BL164" i="4"/>
  <c r="BK343" i="4"/>
  <c r="BK118" i="4"/>
  <c r="BL147" i="4"/>
  <c r="BL542" i="4"/>
  <c r="BL162" i="4"/>
  <c r="BL186" i="4"/>
  <c r="BK463" i="4"/>
  <c r="BL217" i="4"/>
  <c r="BL65" i="4"/>
  <c r="BL238" i="4"/>
  <c r="BK153" i="4"/>
  <c r="BL175" i="4"/>
  <c r="BK387" i="4"/>
  <c r="BL787" i="4"/>
  <c r="K133" i="4" a="1"/>
  <c r="BL548" i="4"/>
  <c r="BK54" i="4"/>
  <c r="BK181" i="4"/>
  <c r="BL568" i="4"/>
  <c r="BK99" i="4"/>
  <c r="BL59" i="4"/>
  <c r="BL143" i="4"/>
  <c r="BK665" i="4"/>
  <c r="BK334" i="4"/>
  <c r="BK336" i="4"/>
  <c r="BL786" i="4"/>
  <c r="BL333" i="4"/>
  <c r="BL610" i="4"/>
  <c r="BL777" i="4"/>
  <c r="BK330" i="4"/>
  <c r="BK769" i="4"/>
  <c r="BK688" i="4"/>
  <c r="BK415" i="4"/>
  <c r="BK755" i="4"/>
  <c r="BK208" i="4"/>
  <c r="BK72" i="4"/>
  <c r="BK149" i="4"/>
  <c r="BK698" i="4"/>
  <c r="BK742" i="4"/>
  <c r="BK98" i="4"/>
  <c r="BL58" i="4"/>
  <c r="BL308" i="4"/>
  <c r="BL156" i="4"/>
  <c r="BK168" i="4"/>
  <c r="BL763" i="4"/>
  <c r="BK204" i="4"/>
  <c r="BL44" i="4"/>
  <c r="BK188" i="4"/>
  <c r="K147" i="4" a="1"/>
  <c r="BL282" i="4"/>
  <c r="BL627" i="4"/>
  <c r="BL82" i="4"/>
  <c r="BK420" i="4"/>
  <c r="BL430" i="4"/>
  <c r="BL67" i="4"/>
  <c r="BL140" i="4"/>
  <c r="BK399" i="4"/>
  <c r="BL6" i="4"/>
  <c r="BL328" i="4"/>
  <c r="BL701" i="4"/>
  <c r="BK794" i="4"/>
  <c r="BL98" i="4"/>
  <c r="BL784" i="4"/>
  <c r="BL686" i="4"/>
  <c r="BL674" i="4"/>
  <c r="BK479" i="4"/>
  <c r="BL210" i="4"/>
  <c r="BL759" i="4"/>
  <c r="BL720" i="4"/>
  <c r="BL567" i="4"/>
  <c r="BL599" i="4"/>
  <c r="BL749" i="4"/>
  <c r="BL337" i="4"/>
  <c r="BK299" i="4"/>
  <c r="BK717" i="4"/>
  <c r="BK550" i="4"/>
  <c r="BK595" i="4"/>
  <c r="BL747" i="4"/>
  <c r="BL335" i="4"/>
  <c r="BK641" i="4"/>
  <c r="BK686" i="4"/>
  <c r="BL402" i="4"/>
  <c r="BK539" i="4"/>
  <c r="BL739" i="4"/>
  <c r="BL757" i="4"/>
  <c r="BK385" i="4"/>
  <c r="BL239" i="4"/>
  <c r="BL133" i="4"/>
  <c r="BL32" i="4"/>
  <c r="BK499" i="4"/>
  <c r="BK240" i="4"/>
  <c r="BK777" i="4"/>
  <c r="BL227" i="4"/>
  <c r="BK248" i="4"/>
  <c r="BL157" i="4"/>
  <c r="BK42" i="4"/>
  <c r="BL20" i="4"/>
  <c r="BL709" i="4"/>
  <c r="H147" i="4" a="1"/>
  <c r="BK193" i="4"/>
  <c r="BK101" i="4"/>
  <c r="BL278" i="4"/>
  <c r="BK690" i="4"/>
  <c r="BL285" i="4"/>
  <c r="BK622" i="4"/>
  <c r="BL426" i="4"/>
  <c r="BK146" i="4"/>
  <c r="BL33" i="4"/>
  <c r="BL11" i="4"/>
  <c r="BK603" i="4"/>
  <c r="BK127" i="4"/>
  <c r="BL183" i="4"/>
  <c r="BL791" i="4"/>
  <c r="BL237" i="4"/>
  <c r="BL47" i="4"/>
  <c r="BK600" i="4"/>
  <c r="BK82" i="4"/>
  <c r="BK257" i="4"/>
  <c r="BK170" i="4"/>
  <c r="BL222" i="4"/>
  <c r="BL38" i="4"/>
  <c r="BL203" i="4"/>
  <c r="BK38" i="4"/>
  <c r="BL181" i="4"/>
  <c r="BK132" i="4"/>
  <c r="BL205" i="4"/>
  <c r="BL17" i="4"/>
  <c r="BL22" i="4"/>
  <c r="BL123" i="4"/>
  <c r="BK5" i="4"/>
  <c r="BK327" i="4"/>
  <c r="BL62" i="4"/>
  <c r="BL414" i="4"/>
  <c r="BL50" i="4"/>
  <c r="BL184" i="4"/>
  <c r="BL189" i="4"/>
  <c r="BL190" i="4"/>
  <c r="BK47" i="4"/>
  <c r="BK681" i="4"/>
  <c r="BL781" i="4"/>
  <c r="BL630" i="4"/>
  <c r="BK621" i="4"/>
  <c r="BK393" i="4"/>
  <c r="BK704" i="4"/>
  <c r="BL620" i="4"/>
  <c r="BL392" i="4"/>
  <c r="BK801" i="4"/>
  <c r="BK760" i="4"/>
  <c r="BL646" i="4"/>
  <c r="BK745" i="4"/>
  <c r="BL284" i="4"/>
  <c r="BK52" i="4"/>
  <c r="BL154" i="4"/>
  <c r="BL597" i="4"/>
  <c r="BK318" i="4"/>
  <c r="BK77" i="4"/>
  <c r="BK382" i="4"/>
  <c r="BK623" i="4"/>
  <c r="BK675" i="4"/>
  <c r="BL331" i="4"/>
  <c r="BL83" i="4"/>
  <c r="BL103" i="4"/>
  <c r="BL418" i="4"/>
  <c r="BL516" i="4"/>
  <c r="BL546" i="4"/>
  <c r="BL18" i="4"/>
  <c r="BL57" i="4"/>
  <c r="BK102" i="4"/>
  <c r="BL244" i="4"/>
  <c r="BL79" i="4"/>
  <c r="BL538" i="4"/>
  <c r="BL35" i="4"/>
  <c r="BK103" i="4"/>
  <c r="BL545" i="4"/>
  <c r="BL201" i="4"/>
  <c r="BL207" i="4"/>
  <c r="BK203" i="4"/>
  <c r="E147" i="4" a="1"/>
  <c r="BK653" i="4"/>
  <c r="BL166" i="4"/>
  <c r="BK199" i="4"/>
  <c r="BL549" i="4"/>
  <c r="BL750" i="4"/>
  <c r="BK566" i="4"/>
  <c r="BK597" i="4"/>
  <c r="BK433" i="4"/>
  <c r="BL423" i="4"/>
  <c r="BL596" i="4"/>
  <c r="BL432" i="4"/>
  <c r="BK626" i="4"/>
  <c r="BL219" i="4"/>
  <c r="BL332" i="4"/>
  <c r="BK680" i="4"/>
  <c r="BL37" i="4"/>
  <c r="E133" i="4" a="1"/>
  <c r="BK218" i="4"/>
  <c r="BL127" i="4"/>
  <c r="BL400" i="4"/>
  <c r="BK517" i="4"/>
  <c r="BK589" i="4"/>
  <c r="BK291" i="4"/>
  <c r="BL77" i="4"/>
  <c r="BK62" i="4"/>
  <c r="BL279" i="4"/>
  <c r="BK432" i="4"/>
  <c r="BL139" i="4"/>
  <c r="BK398" i="4"/>
  <c r="BK27" i="4"/>
  <c r="BK36" i="4"/>
  <c r="BK320" i="4"/>
  <c r="BK516" i="4"/>
  <c r="BL2" i="4"/>
  <c r="BL319" i="4"/>
  <c r="BK119" i="4"/>
  <c r="BK161" i="4"/>
  <c r="BK117" i="4"/>
  <c r="BK159" i="4"/>
  <c r="BK71" i="4"/>
  <c r="BL151" i="4"/>
  <c r="BL99" i="4"/>
  <c r="Q515" i="4" l="1"/>
  <c r="BF764" i="4"/>
  <c r="Q535" i="4"/>
  <c r="BE773" i="4" s="1"/>
  <c r="BF761" i="4"/>
  <c r="BE414" i="4"/>
  <c r="BF433" i="4"/>
  <c r="BE433" i="4"/>
  <c r="BE432" i="4"/>
  <c r="BF432" i="4"/>
  <c r="BF440" i="4"/>
  <c r="K399" i="4"/>
  <c r="BF707" i="4" s="1"/>
  <c r="I399" i="4"/>
  <c r="BF706" i="4" s="1"/>
  <c r="BE406" i="4"/>
  <c r="O321" i="4"/>
  <c r="BF329" i="4" s="1"/>
  <c r="O323" i="4"/>
  <c r="BF331" i="4" s="1"/>
  <c r="O325" i="4"/>
  <c r="BF333" i="4" s="1"/>
  <c r="O326" i="4"/>
  <c r="BF334" i="4" s="1"/>
  <c r="O328" i="4"/>
  <c r="BF336" i="4" s="1"/>
  <c r="K329" i="4"/>
  <c r="BF301" i="4" s="1"/>
  <c r="K328" i="4"/>
  <c r="BE300" i="4" s="1"/>
  <c r="K327" i="4"/>
  <c r="BE299" i="4" s="1"/>
  <c r="K326" i="4"/>
  <c r="BF298" i="4" s="1"/>
  <c r="K325" i="4"/>
  <c r="BE297" i="4" s="1"/>
  <c r="K322" i="4"/>
  <c r="BE294" i="4" s="1"/>
  <c r="K324" i="4"/>
  <c r="BE296" i="4" s="1"/>
  <c r="K323" i="4"/>
  <c r="BE295" i="4" s="1"/>
  <c r="K320" i="4"/>
  <c r="BF292" i="4" s="1"/>
  <c r="K321" i="4"/>
  <c r="BE293" i="4" s="1"/>
  <c r="BF321" i="4"/>
  <c r="O318" i="4"/>
  <c r="BE327" i="4" s="1"/>
  <c r="O317" i="4"/>
  <c r="BF326" i="4" s="1"/>
  <c r="BE321" i="4"/>
  <c r="O316" i="4"/>
  <c r="BF325" i="4" s="1"/>
  <c r="K318" i="4"/>
  <c r="BF291" i="4" s="1"/>
  <c r="K317" i="4"/>
  <c r="BE290" i="4" s="1"/>
  <c r="K316" i="4"/>
  <c r="BE289" i="4" s="1"/>
  <c r="O330" i="4"/>
  <c r="BF338" i="4" s="1"/>
  <c r="O292" i="4"/>
  <c r="BF234" i="4" s="1"/>
  <c r="K292" i="4"/>
  <c r="BF198" i="4" s="1"/>
  <c r="BE342" i="4"/>
  <c r="O306" i="4"/>
  <c r="BF247" i="4" s="1"/>
  <c r="O304" i="4"/>
  <c r="BE245" i="4" s="1"/>
  <c r="O303" i="4"/>
  <c r="BE244" i="4" s="1"/>
  <c r="O301" i="4"/>
  <c r="BF242" i="4" s="1"/>
  <c r="O302" i="4"/>
  <c r="BF243" i="4" s="1"/>
  <c r="O300" i="4"/>
  <c r="BE241" i="4" s="1"/>
  <c r="O299" i="4"/>
  <c r="BE240" i="4" s="1"/>
  <c r="O298" i="4"/>
  <c r="BF239" i="4" s="1"/>
  <c r="BE247" i="4"/>
  <c r="O297" i="4"/>
  <c r="BE238" i="4" s="1"/>
  <c r="O296" i="4"/>
  <c r="O305" i="4"/>
  <c r="BF246" i="4" s="1"/>
  <c r="K306" i="4"/>
  <c r="BE211" i="4" s="1"/>
  <c r="K305" i="4"/>
  <c r="BF210" i="4" s="1"/>
  <c r="K303" i="4"/>
  <c r="BF208" i="4" s="1"/>
  <c r="K302" i="4"/>
  <c r="BF207" i="4" s="1"/>
  <c r="K304" i="4"/>
  <c r="BE209" i="4" s="1"/>
  <c r="BF290" i="4"/>
  <c r="K301" i="4"/>
  <c r="BE206" i="4" s="1"/>
  <c r="K298" i="4"/>
  <c r="BF203" i="4" s="1"/>
  <c r="K300" i="4"/>
  <c r="BE205" i="4" s="1"/>
  <c r="K299" i="4"/>
  <c r="BF204" i="4" s="1"/>
  <c r="BE301" i="4"/>
  <c r="K296" i="4"/>
  <c r="BF201" i="4" s="1"/>
  <c r="K297" i="4"/>
  <c r="BF202" i="4" s="1"/>
  <c r="O294" i="4"/>
  <c r="BE236" i="4" s="1"/>
  <c r="K294" i="4"/>
  <c r="BF300" i="4"/>
  <c r="K293" i="4"/>
  <c r="BF199" i="4" s="1"/>
  <c r="O293" i="4"/>
  <c r="BF335" i="4"/>
  <c r="BE337" i="4"/>
  <c r="BE331" i="4"/>
  <c r="BE329" i="4"/>
  <c r="BE330" i="4"/>
  <c r="BE336" i="4"/>
  <c r="BF332" i="4"/>
  <c r="BF293" i="4"/>
  <c r="BE302" i="4"/>
  <c r="BF677" i="4"/>
  <c r="BE677" i="4"/>
  <c r="BE141" i="4"/>
  <c r="J186" i="4"/>
  <c r="BF651" i="4" s="1"/>
  <c r="BF128" i="4"/>
  <c r="BE128" i="4"/>
  <c r="BE137" i="4"/>
  <c r="BF103" i="4"/>
  <c r="BE103" i="4"/>
  <c r="BF69" i="4"/>
  <c r="BE69" i="4"/>
  <c r="BE78" i="4"/>
  <c r="BF46" i="4"/>
  <c r="BF44" i="4"/>
  <c r="BE37" i="4"/>
  <c r="BF36" i="4"/>
  <c r="BE35" i="4"/>
  <c r="K133" i="4"/>
  <c r="K125" i="4" s="1"/>
  <c r="H133" i="4"/>
  <c r="H125" i="4" s="1"/>
  <c r="N133" i="4"/>
  <c r="N125" i="4" s="1"/>
  <c r="E147" i="4"/>
  <c r="E139" i="4" s="1"/>
  <c r="K147" i="4"/>
  <c r="K139" i="4" s="1"/>
  <c r="E133" i="4"/>
  <c r="E125" i="4" s="1"/>
  <c r="H147" i="4"/>
  <c r="H139" i="4" s="1"/>
  <c r="N147" i="4"/>
  <c r="N139" i="4" s="1"/>
  <c r="BF384" i="4"/>
  <c r="BE384" i="4"/>
  <c r="K252" i="4"/>
  <c r="BF690" i="4"/>
  <c r="BE690" i="4"/>
  <c r="BF618" i="4"/>
  <c r="BE618" i="4"/>
  <c r="O178" i="4"/>
  <c r="BE651" i="4"/>
  <c r="BE664" i="4"/>
  <c r="BF664" i="4"/>
  <c r="BE763" i="4"/>
  <c r="BF763" i="4"/>
  <c r="BF773" i="4"/>
  <c r="J160" i="4"/>
  <c r="BE58" i="4"/>
  <c r="F178" i="4"/>
  <c r="BF58" i="4"/>
  <c r="F192" i="4"/>
  <c r="J181" i="4"/>
  <c r="BE124" i="4"/>
  <c r="BF124" i="4"/>
  <c r="BF587" i="4"/>
  <c r="BE587" i="4"/>
  <c r="BE627" i="4"/>
  <c r="BF627" i="4"/>
  <c r="L178" i="4"/>
  <c r="BF686" i="4"/>
  <c r="BE686" i="4"/>
  <c r="R192" i="4"/>
  <c r="BE655" i="4"/>
  <c r="BF655" i="4"/>
  <c r="BF230" i="4"/>
  <c r="BE230" i="4"/>
  <c r="BE706" i="4"/>
  <c r="AN24" i="4"/>
  <c r="BF538" i="4"/>
  <c r="BE538" i="4"/>
  <c r="BF541" i="4"/>
  <c r="BE541" i="4"/>
  <c r="BF543" i="4"/>
  <c r="BE543" i="4"/>
  <c r="BF547" i="4"/>
  <c r="BE547" i="4"/>
  <c r="BF598" i="4"/>
  <c r="BE598" i="4"/>
  <c r="BF638" i="4"/>
  <c r="BE638" i="4"/>
  <c r="BF646" i="4"/>
  <c r="BE646" i="4"/>
  <c r="H192" i="4"/>
  <c r="BF649" i="4"/>
  <c r="BE649" i="4"/>
  <c r="L192" i="4"/>
  <c r="BF394" i="4"/>
  <c r="BE394" i="4"/>
  <c r="H249" i="4"/>
  <c r="BF404" i="4"/>
  <c r="BE404" i="4"/>
  <c r="E399" i="4"/>
  <c r="BE416" i="4"/>
  <c r="O399" i="4"/>
  <c r="BF416" i="4"/>
  <c r="BF434" i="4"/>
  <c r="BE434" i="4"/>
  <c r="BE707" i="4"/>
  <c r="BE768" i="4"/>
  <c r="BF768" i="4"/>
  <c r="BE765" i="4"/>
  <c r="BF765" i="4"/>
  <c r="BF607" i="4"/>
  <c r="BE607" i="4"/>
  <c r="BF169" i="4"/>
  <c r="BE566" i="4"/>
  <c r="BF566" i="4"/>
  <c r="BF568" i="4"/>
  <c r="BE568" i="4"/>
  <c r="H178" i="4"/>
  <c r="R178" i="4"/>
  <c r="BE673" i="4"/>
  <c r="BF673" i="4"/>
  <c r="BF652" i="4"/>
  <c r="BE652" i="4"/>
  <c r="BF654" i="4"/>
  <c r="BE654" i="4"/>
  <c r="O192" i="4"/>
  <c r="BE395" i="4"/>
  <c r="BF395" i="4"/>
  <c r="H250" i="4"/>
  <c r="BE194" i="4"/>
  <c r="BF194" i="4"/>
  <c r="BE393" i="4"/>
  <c r="BE436" i="4"/>
  <c r="BE759" i="4"/>
  <c r="BF759" i="4"/>
  <c r="BE545" i="4"/>
  <c r="BE567" i="4"/>
  <c r="BE660" i="4"/>
  <c r="J172" i="4"/>
  <c r="BF551" i="4"/>
  <c r="BE551" i="4"/>
  <c r="BF653" i="4"/>
  <c r="BE653" i="4"/>
  <c r="BF392" i="4"/>
  <c r="BE392" i="4"/>
  <c r="BE328" i="4"/>
  <c r="BF328" i="4"/>
  <c r="BF285" i="4"/>
  <c r="BE285" i="4"/>
  <c r="BE715" i="4"/>
  <c r="BF715" i="4"/>
  <c r="BE769" i="4"/>
  <c r="BF769" i="4"/>
  <c r="AN4" i="4"/>
  <c r="AN16" i="4"/>
  <c r="BE43" i="4"/>
  <c r="BF540" i="4"/>
  <c r="BE540" i="4"/>
  <c r="BF542" i="4"/>
  <c r="BE542" i="4"/>
  <c r="BE544" i="4"/>
  <c r="BF544" i="4"/>
  <c r="BF546" i="4"/>
  <c r="BE546" i="4"/>
  <c r="BE548" i="4"/>
  <c r="BF548" i="4"/>
  <c r="BF648" i="4"/>
  <c r="BE648" i="4"/>
  <c r="BF650" i="4"/>
  <c r="BE650" i="4"/>
  <c r="N252" i="4"/>
  <c r="E252" i="4"/>
  <c r="BF702" i="4"/>
  <c r="BE702" i="4"/>
  <c r="BF390" i="4"/>
  <c r="BE390" i="4"/>
  <c r="BE405" i="4"/>
  <c r="G399" i="4"/>
  <c r="BF415" i="4"/>
  <c r="BE415" i="4"/>
  <c r="M399" i="4"/>
  <c r="BF405" i="4"/>
  <c r="BF406" i="4"/>
  <c r="BF766" i="4"/>
  <c r="BE766" i="4"/>
  <c r="BF762" i="4"/>
  <c r="BE762" i="4"/>
  <c r="BE772" i="4"/>
  <c r="BF772" i="4"/>
  <c r="BE435" i="4"/>
  <c r="BE767" i="4"/>
  <c r="BF767" i="4"/>
  <c r="BF770" i="4"/>
  <c r="BE770" i="4"/>
  <c r="BF760" i="4"/>
  <c r="BE771" i="4"/>
  <c r="BF771" i="4"/>
  <c r="BE334" i="4" l="1"/>
  <c r="BE333" i="4"/>
  <c r="BE234" i="4"/>
  <c r="BF327" i="4"/>
  <c r="BF245" i="4"/>
  <c r="BE325" i="4"/>
  <c r="BF295" i="4"/>
  <c r="BF299" i="4"/>
  <c r="BE298" i="4"/>
  <c r="BF297" i="4"/>
  <c r="BF294" i="4"/>
  <c r="BF296" i="4"/>
  <c r="BE292" i="4"/>
  <c r="BE291" i="4"/>
  <c r="BF211" i="4"/>
  <c r="O331" i="4" a="1"/>
  <c r="O331" i="4" s="1"/>
  <c r="BE339" i="4" s="1"/>
  <c r="BE326" i="4"/>
  <c r="BE338" i="4"/>
  <c r="K331" i="4" a="1"/>
  <c r="K331" i="4" s="1"/>
  <c r="BF303" i="4" s="1"/>
  <c r="BF289" i="4"/>
  <c r="BE198" i="4"/>
  <c r="BE203" i="4"/>
  <c r="BF244" i="4"/>
  <c r="BE208" i="4"/>
  <c r="BE207" i="4"/>
  <c r="BE243" i="4"/>
  <c r="BF205" i="4"/>
  <c r="BE210" i="4"/>
  <c r="BE242" i="4"/>
  <c r="BE239" i="4"/>
  <c r="BF240" i="4"/>
  <c r="BF241" i="4"/>
  <c r="BF238" i="4"/>
  <c r="O307" i="4" a="1"/>
  <c r="O307" i="4" s="1"/>
  <c r="BE248" i="4" s="1"/>
  <c r="BF237" i="4"/>
  <c r="BE237" i="4"/>
  <c r="BE246" i="4"/>
  <c r="BF209" i="4"/>
  <c r="BF206" i="4"/>
  <c r="BE204" i="4"/>
  <c r="BE201" i="4"/>
  <c r="K307" i="4" a="1"/>
  <c r="K307" i="4" s="1"/>
  <c r="BE212" i="4" s="1"/>
  <c r="BE202" i="4"/>
  <c r="BE199" i="4"/>
  <c r="BF236" i="4"/>
  <c r="BF200" i="4"/>
  <c r="BE200" i="4"/>
  <c r="BE235" i="4"/>
  <c r="BF235" i="4"/>
  <c r="BE704" i="4"/>
  <c r="BF704" i="4"/>
  <c r="J178" i="4"/>
  <c r="BF74" i="4"/>
  <c r="BE74" i="4"/>
  <c r="BE48" i="4"/>
  <c r="BF48" i="4"/>
  <c r="BE705" i="4"/>
  <c r="BF705" i="4"/>
  <c r="BE711" i="4"/>
  <c r="BF711" i="4"/>
  <c r="BF550" i="4"/>
  <c r="BE550" i="4"/>
  <c r="BF388" i="4"/>
  <c r="BE388" i="4"/>
  <c r="BE146" i="4"/>
  <c r="BF146" i="4"/>
  <c r="BE695" i="4"/>
  <c r="BF695" i="4"/>
  <c r="BE623" i="4"/>
  <c r="BF623" i="4"/>
  <c r="BF50" i="4"/>
  <c r="BE50" i="4"/>
  <c r="BF47" i="4"/>
  <c r="BE47" i="4"/>
  <c r="BF41" i="4"/>
  <c r="BE41" i="4"/>
  <c r="BF39" i="4"/>
  <c r="BE39" i="4"/>
  <c r="BE643" i="4"/>
  <c r="BF643" i="4"/>
  <c r="BF669" i="4"/>
  <c r="BE669" i="4"/>
  <c r="BF713" i="4"/>
  <c r="BE713" i="4"/>
  <c r="BF682" i="4"/>
  <c r="BE682" i="4"/>
  <c r="BE120" i="4"/>
  <c r="BF120" i="4"/>
  <c r="BE383" i="4"/>
  <c r="H252" i="4"/>
  <c r="BF383" i="4"/>
  <c r="BE647" i="4"/>
  <c r="BF647" i="4"/>
  <c r="BF38" i="4"/>
  <c r="BE38" i="4"/>
  <c r="BE708" i="4"/>
  <c r="BF708" i="4"/>
  <c r="BF714" i="4"/>
  <c r="BE714" i="4"/>
  <c r="BE709" i="4"/>
  <c r="BF709" i="4"/>
  <c r="BF603" i="4"/>
  <c r="BE603" i="4"/>
  <c r="J192" i="4"/>
  <c r="BF133" i="4"/>
  <c r="BE133" i="4"/>
  <c r="BE539" i="4"/>
  <c r="BF539" i="4"/>
  <c r="BF49" i="4"/>
  <c r="BE49" i="4"/>
  <c r="BE40" i="4"/>
  <c r="BF40" i="4"/>
  <c r="BF339" i="4" l="1"/>
  <c r="BE303" i="4"/>
  <c r="BF248" i="4"/>
  <c r="BF212" i="4"/>
  <c r="BF656" i="4"/>
  <c r="BE656" i="4"/>
  <c r="BF569" i="4"/>
  <c r="BE569" i="4"/>
  <c r="BF712" i="4"/>
  <c r="BE712"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<sst xmlns="http://schemas.openxmlformats.org/spreadsheetml/2006/main" count="4846" uniqueCount="1988">
  <si>
    <t>ALL</t>
  </si>
  <si>
    <t>Instructions for filling Excel Form</t>
  </si>
  <si>
    <t>Use MS Excel Version 2021+ / Office 365 to edit this excel. 
Some of the excel features are not supported in older versions of MS Excel. This may result into unwanted/ incorrect data interpretation and may result in to parsing failures or business validation failures.</t>
  </si>
  <si>
    <r>
      <rPr>
        <sz val="12"/>
        <color rgb="FF000000"/>
        <rFont val="Aptos Display"/>
        <family val="2"/>
      </rPr>
      <t xml:space="preserve">This is a </t>
    </r>
    <r>
      <rPr>
        <b/>
        <sz val="12"/>
        <color rgb="FF000000"/>
        <rFont val="Aptos Display"/>
        <family val="2"/>
      </rPr>
      <t>Protected</t>
    </r>
    <r>
      <rPr>
        <sz val="12"/>
        <color rgb="FF000000"/>
        <rFont val="Aptos Display"/>
        <family val="2"/>
      </rPr>
      <t xml:space="preserve"> Excel. Do not attempt to modify structure / formatting of the excel.</t>
    </r>
  </si>
  <si>
    <r>
      <rPr>
        <sz val="12"/>
        <color rgb="FF000000"/>
        <rFont val="Aptos Display"/>
        <family val="2"/>
      </rPr>
      <t xml:space="preserve">Please refrain from using </t>
    </r>
    <r>
      <rPr>
        <b/>
        <sz val="12"/>
        <color rgb="FF000000"/>
        <rFont val="Aptos Display"/>
        <family val="2"/>
      </rPr>
      <t>Cut/Copy/Paste</t>
    </r>
    <r>
      <rPr>
        <sz val="12"/>
        <color rgb="FF000000"/>
        <rFont val="Aptos Display"/>
        <family val="2"/>
      </rPr>
      <t xml:space="preserve"> operations. These may cause </t>
    </r>
    <r>
      <rPr>
        <b/>
        <sz val="12"/>
        <color rgb="FF000000"/>
        <rFont val="Aptos Display"/>
        <family val="2"/>
      </rPr>
      <t>loss modification of internal calculations/formulas</t>
    </r>
    <r>
      <rPr>
        <sz val="12"/>
        <color rgb="FF000000"/>
        <rFont val="Aptos Display"/>
        <family val="2"/>
      </rPr>
      <t xml:space="preserve"> and will result into mal-formed data in the excel file. 
This may result in to upload failure or incorrect data upload/filing.</t>
    </r>
  </si>
  <si>
    <t>Excel data validations: Basic data validations are enforced in excel.</t>
  </si>
  <si>
    <t>Following are some examples of basic data validations –</t>
  </si>
  <si>
    <r>
      <rPr>
        <sz val="12"/>
        <color rgb="FF000000"/>
        <rFont val="Aptos Display"/>
        <family val="2"/>
      </rPr>
      <t xml:space="preserve"> i.</t>
    </r>
    <r>
      <rPr>
        <b/>
        <sz val="12"/>
        <color rgb="FF000000"/>
        <rFont val="Times New Roman"/>
        <family val="1"/>
      </rPr>
      <t xml:space="preserve"> </t>
    </r>
    <r>
      <rPr>
        <sz val="12"/>
        <color rgb="FF000000"/>
        <rFont val="Aptos Display"/>
        <family val="2"/>
      </rPr>
      <t xml:space="preserve">Amount fields must be between </t>
    </r>
    <r>
      <rPr>
        <b/>
        <sz val="12"/>
        <color rgb="FF000000"/>
        <rFont val="Aptos Display"/>
        <family val="2"/>
      </rPr>
      <t>-999999999999999.99 and 999999999999999.99</t>
    </r>
  </si>
  <si>
    <r>
      <rPr>
        <sz val="12"/>
        <color rgb="FF000000"/>
        <rFont val="Aptos Display"/>
        <family val="2"/>
      </rPr>
      <t xml:space="preserve"> ii.</t>
    </r>
    <r>
      <rPr>
        <b/>
        <sz val="12"/>
        <color rgb="FF000000"/>
        <rFont val="Times New Roman"/>
        <family val="1"/>
      </rPr>
      <t xml:space="preserve"> </t>
    </r>
    <r>
      <rPr>
        <sz val="12"/>
        <color rgb="FF000000"/>
        <rFont val="Aptos Display"/>
        <family val="2"/>
      </rPr>
      <t>Text fields with length validations (</t>
    </r>
    <r>
      <rPr>
        <b/>
        <sz val="12"/>
        <color rgb="FF000000"/>
        <rFont val="Aptos Display"/>
        <family val="2"/>
      </rPr>
      <t>maximum 250/500 characters</t>
    </r>
    <r>
      <rPr>
        <sz val="12"/>
        <color rgb="FF000000"/>
        <rFont val="Aptos Display"/>
        <family val="2"/>
      </rPr>
      <t>) etc.</t>
    </r>
  </si>
  <si>
    <r>
      <rPr>
        <sz val="12"/>
        <color rgb="FF000000"/>
        <rFont val="Aptos Display"/>
        <family val="2"/>
      </rPr>
      <t>'</t>
    </r>
    <r>
      <rPr>
        <b/>
        <sz val="12"/>
        <color rgb="FF000000"/>
        <rFont val="Aptos Display"/>
        <family val="2"/>
      </rPr>
      <t>0' (zero)</t>
    </r>
    <r>
      <rPr>
        <sz val="12"/>
        <color rgb="FF000000"/>
        <rFont val="Aptos Display"/>
        <family val="2"/>
      </rPr>
      <t xml:space="preserve"> is considered as a valid value. If user does not want to provide any value, then user should leave the field blank.</t>
    </r>
  </si>
  <si>
    <r>
      <rPr>
        <sz val="12"/>
        <color rgb="FF000000"/>
        <rFont val="Aptos Display"/>
        <family val="2"/>
      </rPr>
      <t xml:space="preserve">Fields marked in </t>
    </r>
    <r>
      <rPr>
        <b/>
        <sz val="12"/>
        <color rgb="FF000000"/>
        <rFont val="Aptos Display"/>
        <family val="2"/>
      </rPr>
      <t>Grey</t>
    </r>
    <r>
      <rPr>
        <sz val="12"/>
        <color rgb="FF000000"/>
        <rFont val="Aptos Display"/>
        <family val="2"/>
      </rPr>
      <t xml:space="preserve"> colour are read only fields. User will not be able to edit these fields.</t>
    </r>
  </si>
  <si>
    <r>
      <rPr>
        <sz val="12"/>
        <color rgb="FF000000"/>
        <rFont val="Aptos Display"/>
        <family val="2"/>
      </rPr>
      <t>Fields marked in</t>
    </r>
    <r>
      <rPr>
        <b/>
        <sz val="12"/>
        <color rgb="FF000000"/>
        <rFont val="Aptos Display"/>
        <family val="2"/>
      </rPr>
      <t xml:space="preserve"> Blue</t>
    </r>
    <r>
      <rPr>
        <sz val="12"/>
        <color rgb="FF000000"/>
        <rFont val="Aptos Display"/>
        <family val="2"/>
      </rPr>
      <t xml:space="preserve"> colour are editable fields. User should enter a valid value.</t>
    </r>
  </si>
  <si>
    <r>
      <rPr>
        <sz val="12"/>
        <color rgb="FF000000"/>
        <rFont val="Aptos Display"/>
        <family val="2"/>
      </rPr>
      <t xml:space="preserve">Please enter date in </t>
    </r>
    <r>
      <rPr>
        <b/>
        <sz val="12"/>
        <color rgb="FF000000"/>
        <rFont val="Aptos Display"/>
        <family val="2"/>
      </rPr>
      <t>DD/MM/YYYY</t>
    </r>
    <r>
      <rPr>
        <sz val="12"/>
        <color rgb="FF000000"/>
        <rFont val="Aptos Display"/>
        <family val="2"/>
      </rPr>
      <t xml:space="preserve"> Format</t>
    </r>
  </si>
  <si>
    <t>After filling in all the data and uploading the excel, the Excel will be validated for-</t>
  </si>
  <si>
    <r>
      <rPr>
        <b/>
        <sz val="12"/>
        <color rgb="FF000000"/>
        <rFont val="Aptos Display"/>
        <family val="2"/>
      </rPr>
      <t>a.</t>
    </r>
    <r>
      <rPr>
        <sz val="12"/>
        <color rgb="FF000000"/>
        <rFont val="Times New Roman"/>
        <family val="1"/>
      </rPr>
      <t> </t>
    </r>
    <r>
      <rPr>
        <b/>
        <sz val="12"/>
        <color rgb="FF000000"/>
        <rFont val="Aptos Display"/>
        <family val="2"/>
      </rPr>
      <t>Malicious content</t>
    </r>
    <r>
      <rPr>
        <sz val="12"/>
        <color rgb="FF000000"/>
        <rFont val="Aptos Display"/>
        <family val="2"/>
      </rPr>
      <t xml:space="preserve"> - Do not attempt to </t>
    </r>
    <r>
      <rPr>
        <b/>
        <sz val="12"/>
        <color rgb="FF000000"/>
        <rFont val="Aptos Display"/>
        <family val="2"/>
      </rPr>
      <t>alter the format</t>
    </r>
    <r>
      <rPr>
        <sz val="12"/>
        <color rgb="FF000000"/>
        <rFont val="Aptos Display"/>
        <family val="2"/>
      </rPr>
      <t xml:space="preserve">, add any </t>
    </r>
    <r>
      <rPr>
        <b/>
        <sz val="12"/>
        <color rgb="FF000000"/>
        <rFont val="Aptos Display"/>
        <family val="2"/>
      </rPr>
      <t>macros</t>
    </r>
    <r>
      <rPr>
        <sz val="12"/>
        <color rgb="FF000000"/>
        <rFont val="Aptos Display"/>
        <family val="2"/>
      </rPr>
      <t xml:space="preserve"> to the excel. (Macros are not allowed)</t>
    </r>
  </si>
  <si>
    <t xml:space="preserve">b. Version number -   User should update the latest downloaded file and upload the same. Every time user submits the form in offline portal, new excel gets generated with new version number. </t>
  </si>
  <si>
    <t>c. Excel validations -  Every time user uploads the filled excel, it will be validated for integrity and structure of the excel. If case the validations fail, user will not be able to proceed with the file and is expected to 
   download the latest file, fill it and resubmit.</t>
  </si>
  <si>
    <r>
      <rPr>
        <b/>
        <sz val="12"/>
        <color rgb="FF000000"/>
        <rFont val="Aptos Display"/>
        <family val="2"/>
      </rPr>
      <t>Data Enrichment</t>
    </r>
    <r>
      <rPr>
        <sz val="12"/>
        <color rgb="FF000000"/>
        <rFont val="Aptos Display"/>
        <family val="2"/>
      </rPr>
      <t xml:space="preserve"> - After uploading the excel, data enrichment will be performed it two phases - </t>
    </r>
  </si>
  <si>
    <t>a. Before business validations - Populating data based on key fields. For example - Populating product details depending on product code, company details using CIN, director details using din  
   etc. 
   Any failures / errors in this scenario will result in upload failure and user will be prompted to correct those errors. 
   *The Business validations will trigger only when all such enrichment errors are resolved.
   Please refer to below mentioned list of fields specific to this form and make sure that all the fields are filled with proper data before uploading the excel.</t>
  </si>
  <si>
    <t>b. After business validation - Adjusting the date time to corrected format for PDF generations, clearing unwanted data etc. Any failures in this scenario will result into technical error. 
   In this scenario user is requested to connect with support to resolve the issue</t>
  </si>
  <si>
    <r>
      <rPr>
        <b/>
        <sz val="12"/>
        <color rgb="FF000000"/>
        <rFont val="Aptos Display"/>
        <family val="2"/>
      </rPr>
      <t>Business validations</t>
    </r>
    <r>
      <rPr>
        <sz val="12"/>
        <color rgb="FF000000"/>
        <rFont val="Aptos Display"/>
        <family val="2"/>
      </rPr>
      <t xml:space="preserve"> - After uploading the excel, business validations will be performed to validate the data according to the business / functional rules specified by the Honourable Ministry of Corporate Affairs.</t>
    </r>
  </si>
  <si>
    <r>
      <rPr>
        <b/>
        <sz val="12"/>
        <color rgb="FF000000"/>
        <rFont val="Aptos Display"/>
        <family val="2"/>
      </rPr>
      <t>a.</t>
    </r>
    <r>
      <rPr>
        <sz val="12"/>
        <color rgb="FF000000"/>
        <rFont val="Times New Roman"/>
        <family val="1"/>
      </rPr>
      <t xml:space="preserve"> </t>
    </r>
    <r>
      <rPr>
        <sz val="12"/>
        <color rgb="FF000000"/>
        <rFont val="Aptos Display"/>
        <family val="2"/>
      </rPr>
      <t>If any of the rules fail, an error text file will be generated which user can download.</t>
    </r>
  </si>
  <si>
    <r>
      <rPr>
        <b/>
        <sz val="12"/>
        <color rgb="FF000000"/>
        <rFont val="Aptos Display"/>
        <family val="2"/>
      </rPr>
      <t>b.</t>
    </r>
    <r>
      <rPr>
        <sz val="12"/>
        <color rgb="FF000000"/>
        <rFont val="Times New Roman"/>
        <family val="1"/>
      </rPr>
      <t xml:space="preserve"> </t>
    </r>
    <r>
      <rPr>
        <sz val="12"/>
        <color rgb="FF000000"/>
        <rFont val="Aptos Display"/>
        <family val="2"/>
      </rPr>
      <t>User will have to fix the errors specified in the text file and re-upload the updated excel file.</t>
    </r>
  </si>
  <si>
    <r>
      <rPr>
        <b/>
        <sz val="12"/>
        <color rgb="FF000000"/>
        <rFont val="Aptos Display"/>
        <family val="2"/>
      </rPr>
      <t>c.</t>
    </r>
    <r>
      <rPr>
        <sz val="12"/>
        <color rgb="FF000000"/>
        <rFont val="Times New Roman"/>
        <family val="1"/>
      </rPr>
      <t xml:space="preserve"> </t>
    </r>
    <r>
      <rPr>
        <sz val="12"/>
        <color rgb="FF000000"/>
        <rFont val="Aptos Display"/>
        <family val="2"/>
      </rPr>
      <t xml:space="preserve">Steps </t>
    </r>
    <r>
      <rPr>
        <b/>
        <sz val="12"/>
        <color rgb="FF000000"/>
        <rFont val="Aptos Display"/>
        <family val="2"/>
      </rPr>
      <t>a</t>
    </r>
    <r>
      <rPr>
        <sz val="12"/>
        <color rgb="FF000000"/>
        <rFont val="Aptos Display"/>
        <family val="2"/>
      </rPr>
      <t xml:space="preserve"> and </t>
    </r>
    <r>
      <rPr>
        <b/>
        <sz val="12"/>
        <color rgb="FF000000"/>
        <rFont val="Aptos Display"/>
        <family val="2"/>
      </rPr>
      <t>b</t>
    </r>
    <r>
      <rPr>
        <sz val="12"/>
        <color rgb="FF000000"/>
        <rFont val="Aptos Display"/>
        <family val="2"/>
      </rPr>
      <t xml:space="preserve"> will be repeated un-till all the business validation errors are fixed by the user.</t>
    </r>
  </si>
  <si>
    <t>After successful upload of the excel, user will then be prompted to update the declaration section on the portal and proceed with further filing journey.</t>
  </si>
  <si>
    <t>Business validations will be triggered only after valid data is filled in below mentioned fields before uploading the excel</t>
  </si>
  <si>
    <t>AOC4</t>
  </si>
  <si>
    <r>
      <rPr>
        <sz val="12"/>
        <color rgb="FF000000"/>
        <rFont val="Aptos Display"/>
        <family val="2"/>
      </rPr>
      <t xml:space="preserve">Please enter valid </t>
    </r>
    <r>
      <rPr>
        <b/>
        <sz val="12"/>
        <color rgb="FF000000"/>
        <rFont val="Aptos Display"/>
        <family val="2"/>
      </rPr>
      <t>Product or service category code (ITC/ NPCS 4 digit code)</t>
    </r>
    <r>
      <rPr>
        <sz val="12"/>
        <color rgb="FF000000"/>
        <rFont val="Aptos Display"/>
        <family val="2"/>
      </rPr>
      <t xml:space="preserve"> under IV Details related to principal products or services of the company for all the applicable rows if 
*Total number of product/ services category(ies) is greater than zero</t>
    </r>
  </si>
  <si>
    <t>2</t>
  </si>
  <si>
    <r>
      <rPr>
        <sz val="12"/>
        <color rgb="FF000000"/>
        <rFont val="Aptos Display"/>
        <family val="2"/>
      </rPr>
      <t xml:space="preserve">Please enter valid </t>
    </r>
    <r>
      <rPr>
        <b/>
        <sz val="12"/>
        <color rgb="FF000000"/>
        <rFont val="Aptos Display"/>
        <family val="2"/>
      </rPr>
      <t>*Director identification number of the director; or PAN of the manager or CEO or CFO or Interim Resolution Professional (IRP) or Resolution Professional (RP) or Liquidator or Membership number of the secretary</t>
    </r>
    <r>
      <rPr>
        <sz val="12"/>
        <color rgb="FF000000"/>
        <rFont val="Aptos Display"/>
        <family val="2"/>
      </rPr>
      <t xml:space="preserve"> under Declaration</t>
    </r>
  </si>
  <si>
    <t>AOC1</t>
  </si>
  <si>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of subsidiary company under Details of Subsidiaries for all applicable rows if 1. Number of subsidiaries is greater than zero</t>
    </r>
  </si>
  <si>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under Details of Subsidiaries for all applicable rows if 2 Number of subsidiaries which are yet to commence operations is greater than zero</t>
    </r>
  </si>
  <si>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under Details of Subsidiaries for all applicable rows if 3 Number of subsidiaries which have been liquidated or have ceased to be a subsidiary during the year is greater than zero</t>
    </r>
  </si>
  <si>
    <r>
      <rPr>
        <sz val="12"/>
        <color rgb="FF000000"/>
        <rFont val="Aptos Display"/>
        <family val="2"/>
      </rPr>
      <t xml:space="preserve">Please enter valid </t>
    </r>
    <r>
      <rPr>
        <b/>
        <sz val="12"/>
        <color rgb="FF000000"/>
        <rFont val="Aptos Display"/>
        <family val="2"/>
      </rPr>
      <t>*CIN/ any other registration number</t>
    </r>
    <r>
      <rPr>
        <sz val="12"/>
        <color rgb="FF000000"/>
        <rFont val="Aptos Display"/>
        <family val="2"/>
      </rPr>
      <t xml:space="preserve"> under Details of Subsidiaries for all applicable rows if 5 Number of associates or joint ventures which are yet to commence operations is greater than zero</t>
    </r>
  </si>
  <si>
    <r>
      <rPr>
        <sz val="12"/>
        <color rgb="FF000000"/>
        <rFont val="Aptos Display"/>
        <family val="2"/>
      </rPr>
      <t xml:space="preserve">Please enter valid </t>
    </r>
    <r>
      <rPr>
        <b/>
        <sz val="12"/>
        <color rgb="FF000000"/>
        <rFont val="Aptos Display"/>
        <family val="2"/>
      </rPr>
      <t>*CIN/ any other registration number</t>
    </r>
    <r>
      <rPr>
        <sz val="12"/>
        <color rgb="FF000000"/>
        <rFont val="Aptos Display"/>
        <family val="2"/>
      </rPr>
      <t xml:space="preserve"> under Details of Subsidiaries for all applicable rows if 6 Number of associates or joint ventures which have been liquidated or have ceased to be associate or joint venture during the year is greater than zero</t>
    </r>
  </si>
  <si>
    <t>6</t>
  </si>
  <si>
    <t>AOC2</t>
  </si>
  <si>
    <r>
      <rPr>
        <sz val="12"/>
        <color rgb="FF000000"/>
        <rFont val="Aptos Display"/>
        <family val="2"/>
      </rPr>
      <t xml:space="preserve">Please enter valid </t>
    </r>
    <r>
      <rPr>
        <b/>
        <sz val="12"/>
        <color rgb="FF000000"/>
        <rFont val="Aptos Display"/>
        <family val="2"/>
      </rPr>
      <t>*Corporate identity number (CIN) or foreign company registration number (FCRN) or Limited Liability Partnership number (LLPIN) or Foreign Limited Liability Partnership number (FLLPIN) or Permanent Account Number (PAN)/Passport for individuals or any other registration number under</t>
    </r>
    <r>
      <rPr>
        <sz val="12"/>
        <color rgb="FF000000"/>
        <rFont val="Aptos Display"/>
        <family val="2"/>
      </rPr>
      <t xml:space="preserve"> 1.Details of contracts or arrangements or transactions not at arm's length basis. for all applicable rows if *Number of contracts or arrangements or transactions not at arm’s length basis is greater than zero</t>
    </r>
  </si>
  <si>
    <r>
      <rPr>
        <sz val="12"/>
        <color rgb="FF000000"/>
        <rFont val="Aptos Display"/>
        <family val="2"/>
      </rPr>
      <t xml:space="preserve">Please enter valid </t>
    </r>
    <r>
      <rPr>
        <b/>
        <sz val="12"/>
        <color rgb="FF000000"/>
        <rFont val="Aptos Display"/>
        <family val="2"/>
      </rPr>
      <t>*Corporate identity number (CIN) or foreign company registration number (FCRN) or Limited Liability Partnership number (LLPIN) or Foreign Limited Liability Partnership number (FLLPIN) or Permanent Account Number (PAN)/Passport for individuals or any other registration number</t>
    </r>
    <r>
      <rPr>
        <sz val="12"/>
        <color rgb="FF000000"/>
        <rFont val="Aptos Display"/>
        <family val="2"/>
      </rPr>
      <t xml:space="preserve"> under 2.Details of material contracts or arrangement or transactions at arm's length basis. for all applicable rows if Number of material contracts or arrangements or transactions at arm’s length basis is greater than zero</t>
    </r>
  </si>
  <si>
    <t>3</t>
  </si>
  <si>
    <t>AOC4NBFC</t>
  </si>
  <si>
    <r>
      <rPr>
        <sz val="12"/>
        <color rgb="FF000000"/>
        <rFont val="Aptos Display"/>
        <family val="2"/>
      </rPr>
      <t xml:space="preserve">Please enter valid </t>
    </r>
    <r>
      <rPr>
        <b/>
        <sz val="12"/>
        <color rgb="FF000000"/>
        <rFont val="Aptos Display"/>
        <family val="2"/>
      </rPr>
      <t xml:space="preserve">Product or service category code (ITC/ NPCS 4 digit code) </t>
    </r>
    <r>
      <rPr>
        <sz val="12"/>
        <color rgb="FF000000"/>
        <rFont val="Aptos Display"/>
        <family val="2"/>
      </rPr>
      <t>under III Details related to principal products or services of the company for all the applicable rows if 
*Total number of product/ services category(ies) is greater than zero</t>
    </r>
  </si>
  <si>
    <t>AOC4CFSNBFC</t>
  </si>
  <si>
    <t>1</t>
  </si>
  <si>
    <t>AOC4CFS</t>
  </si>
  <si>
    <t>EAuditorStandalone</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</si>
  <si>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Resolution Professional (RP)/ Liquidator</t>
    </r>
    <r>
      <rPr>
        <sz val="12"/>
        <color rgb="FF000000"/>
        <rFont val="Aptos Display"/>
        <family val="2"/>
      </rPr>
      <t xml:space="preserve"> under Declaration by Director</t>
    </r>
  </si>
  <si>
    <t>EAuditorConsolidated</t>
  </si>
  <si>
    <t>Edirector</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</si>
  <si>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Resolution Professional (RP)/ Liquidator</t>
    </r>
    <r>
      <rPr>
        <sz val="12"/>
        <color rgb="FF000000"/>
        <rFont val="Aptos Display"/>
        <family val="2"/>
      </rPr>
      <t xml:space="preserve"> under Declaration</t>
    </r>
  </si>
  <si>
    <t>MGT7</t>
  </si>
  <si>
    <r>
      <rPr>
        <sz val="12"/>
        <color rgb="FF000000"/>
        <rFont val="Aptos Display"/>
        <family val="2"/>
      </rPr>
      <t xml:space="preserve">Please enter valid </t>
    </r>
    <r>
      <rPr>
        <b/>
        <sz val="12"/>
        <color rgb="FF000000"/>
        <rFont val="Aptos Display"/>
        <family val="2"/>
      </rPr>
      <t xml:space="preserve">CIN of the Registrar and Transfer Agent </t>
    </r>
    <r>
      <rPr>
        <sz val="12"/>
        <color rgb="FF000000"/>
        <rFont val="Aptos Display"/>
        <family val="2"/>
      </rPr>
      <t>under viii Number of Registrar and Transfer Agent for all the applicable rows if viii Number of Registrar and Transfer Agent is greater than zero</t>
    </r>
  </si>
  <si>
    <r>
      <rPr>
        <sz val="12"/>
        <color rgb="FF000000"/>
        <rFont val="Aptos Display"/>
        <family val="2"/>
      </rPr>
      <t xml:space="preserve">Please enter valid </t>
    </r>
    <r>
      <rPr>
        <b/>
        <sz val="12"/>
        <color rgb="FF000000"/>
        <rFont val="Aptos Display"/>
        <family val="2"/>
      </rPr>
      <t xml:space="preserve">CIN /FCRN </t>
    </r>
    <r>
      <rPr>
        <sz val="12"/>
        <color rgb="FF000000"/>
        <rFont val="Aptos Display"/>
        <family val="2"/>
      </rPr>
      <t xml:space="preserve"> under II PRINCIPAL BUSINESS ACTIVITIES OF THE COMPANY for all applicable rows if i *No. of Companies for which information is to be given is greater than zero</t>
    </r>
  </si>
  <si>
    <r>
      <rPr>
        <sz val="12"/>
        <color rgb="FF000000"/>
        <rFont val="Aptos Display"/>
        <family val="2"/>
      </rPr>
      <t xml:space="preserve">Please enter valid </t>
    </r>
    <r>
      <rPr>
        <b/>
        <sz val="12"/>
        <color rgb="FF000000"/>
        <rFont val="Aptos Display"/>
        <family val="2"/>
      </rPr>
      <t xml:space="preserve">(a) DIN/PAN/Membership number of Designated Person </t>
    </r>
    <r>
      <rPr>
        <sz val="12"/>
        <color rgb="FF000000"/>
        <rFont val="Aptos Display"/>
        <family val="2"/>
      </rPr>
      <t>under XVI Declaration under Rule 9(4) of the Companies (Management and Administration) Rules, 2014</t>
    </r>
  </si>
  <si>
    <t>4</t>
  </si>
  <si>
    <t>MGT7A</t>
  </si>
  <si>
    <r>
      <rPr>
        <sz val="12"/>
        <color rgb="FF000000"/>
        <rFont val="Aptos Display"/>
        <family val="2"/>
      </rPr>
      <t xml:space="preserve">Please enter valid </t>
    </r>
    <r>
      <rPr>
        <b/>
        <sz val="12"/>
        <color rgb="FF000000"/>
        <rFont val="Aptos Display"/>
        <family val="2"/>
      </rPr>
      <t xml:space="preserve">CIN /FCRN </t>
    </r>
    <r>
      <rPr>
        <sz val="12"/>
        <color rgb="FF000000"/>
        <rFont val="Aptos Display"/>
        <family val="2"/>
      </rPr>
      <t xml:space="preserve"> under III PARTICULARS OF ASSOCIATE COMPANIES (INCLUDING JOINT VENTURES) (not applicable for OPC) for all applicable rows if i *No. of Companies for which information is to be given is greater than zero</t>
    </r>
  </si>
  <si>
    <r>
      <rPr>
        <sz val="12"/>
        <color rgb="FF000000"/>
        <rFont val="Aptos Display"/>
        <family val="2"/>
      </rPr>
      <t xml:space="preserve">Please enter valid </t>
    </r>
    <r>
      <rPr>
        <b/>
        <sz val="12"/>
        <color rgb="FF000000"/>
        <rFont val="Aptos Display"/>
        <family val="2"/>
      </rPr>
      <t xml:space="preserve">DIN </t>
    </r>
    <r>
      <rPr>
        <sz val="12"/>
        <color rgb="FF000000"/>
        <rFont val="Aptos Display"/>
        <family val="2"/>
      </rPr>
      <t>under C ATTENDANCE OF DIRECTORS (not applicable for OPC) in VII NUMBER OF PROMOTERS, MEMBERS, DEBENTURE HOLDERS for all applicable rows</t>
    </r>
  </si>
  <si>
    <r>
      <rPr>
        <sz val="12"/>
        <color rgb="FF000000"/>
        <rFont val="Aptos Display"/>
        <family val="2"/>
      </rPr>
      <t xml:space="preserve">Please enter valid </t>
    </r>
    <r>
      <rPr>
        <b/>
        <sz val="12"/>
        <color rgb="FF000000"/>
        <rFont val="Aptos Display"/>
        <family val="2"/>
      </rPr>
      <t>(a) DIN/PAN/Membership number of Designated Person</t>
    </r>
    <r>
      <rPr>
        <sz val="12"/>
        <color rgb="FF000000"/>
        <rFont val="Aptos Display"/>
        <family val="2"/>
      </rPr>
      <t xml:space="preserve"> under XV Declaration under Rule 9(4) of the Companies (Management and Administration) Rules, 2014 </t>
    </r>
  </si>
  <si>
    <t>CSR2</t>
  </si>
  <si>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7 (b)(I) Details of CSR amount spent against ongoing projects for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</si>
  <si>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7 (b)(ii) Details of CSR amount spent against other than ongoing projects for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</si>
  <si>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Project ID</t>
    </r>
    <r>
      <rPr>
        <sz val="12"/>
        <color rgb="FF000000"/>
        <rFont val="Aptos Display"/>
        <family val="2"/>
      </rPr>
      <t xml:space="preserve"> under 10 (b) Details of CSR amount spent in the financial year for ongoing projects of the preceding financial year(s) for all applicable rows if Number of Ongoing Projects for the financial year is greater than zero Project Id shall be in the format FY&lt;Financial year end date&gt;__Sr No for each company. Project related information will be populated based on the given Project ID</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</si>
  <si>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10 (c)(iii) Details of amount spent against new ongoing CSR project in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</si>
  <si>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10 (c)(iv) Details of amount spent against new other than ongoing projects in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</si>
  <si>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11 Details of amount spent against CSR projects in the financial year if Number of CSR Projects is greater than zero and if "No"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</si>
  <si>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Pin code</t>
    </r>
    <r>
      <rPr>
        <sz val="12"/>
        <color rgb="FF000000"/>
        <rFont val="Aptos Display"/>
        <family val="2"/>
      </rPr>
      <t xml:space="preserve"> of the property or asset(s) under Details of entity/ Authority/ beneficiary of the registered owner Mode of Implementation - Through Implementing Agency for all applicable Asset Details under Capital assets acquired through CSR if 12 Whether any capital assets have been created or acquired through CSR spent in the financial year is set to "</t>
    </r>
    <r>
      <rPr>
        <b/>
        <sz val="12"/>
        <color rgb="FF000000"/>
        <rFont val="Aptos Display"/>
        <family val="2"/>
      </rPr>
      <t>Yes</t>
    </r>
    <r>
      <rPr>
        <sz val="12"/>
        <color rgb="FF000000"/>
        <rFont val="Aptos Display"/>
        <family val="2"/>
      </rPr>
      <t>" and If yes, enter the number of Capital assets created/ acquired is greater than zero.</t>
    </r>
  </si>
  <si>
    <r>
      <rPr>
        <sz val="12"/>
        <color rgb="FF000000"/>
        <rFont val="Aptos Display"/>
        <family val="2"/>
      </rPr>
      <t xml:space="preserve">Please enter valid </t>
    </r>
    <r>
      <rPr>
        <b/>
        <sz val="12"/>
        <color rgb="FF000000"/>
        <rFont val="Aptos Display"/>
        <family val="2"/>
      </rPr>
      <t>CSR Registration Number, if applicable</t>
    </r>
    <r>
      <rPr>
        <sz val="12"/>
        <color rgb="FF000000"/>
        <rFont val="Aptos Display"/>
        <family val="2"/>
      </rPr>
      <t xml:space="preserve"> under Details of entity/ Authority/ beneficiary of the registered owner Mode of Implementation - Through Implementing Agency for all applicable Asset Details under Capital assets acquired through CSR if 12 Whether any capital assets have been created or acquired through CSR spent in the financial year is set to "</t>
    </r>
    <r>
      <rPr>
        <b/>
        <sz val="12"/>
        <color rgb="FF000000"/>
        <rFont val="Aptos Display"/>
        <family val="2"/>
      </rPr>
      <t>Yes</t>
    </r>
    <r>
      <rPr>
        <sz val="12"/>
        <color rgb="FF000000"/>
        <rFont val="Aptos Display"/>
        <family val="2"/>
      </rPr>
      <t>" and If yes, enter the number of Capital assets created/ acquired is greater than zero.</t>
    </r>
  </si>
  <si>
    <t>9</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</si>
  <si>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or Resolution Professional (RP) or Liquidator</t>
    </r>
    <r>
      <rPr>
        <sz val="12"/>
        <color rgb="FF000000"/>
        <rFont val="Aptos Display"/>
        <family val="2"/>
      </rPr>
      <t xml:space="preserve"> under Declaration</t>
    </r>
  </si>
  <si>
    <t>For form filing proceed to next tab</t>
  </si>
  <si>
    <t>National_Stock_Exchange</t>
  </si>
  <si>
    <t>Bombay_Stock_Exchange</t>
  </si>
  <si>
    <t>Commodity_Stock_Exchange</t>
  </si>
  <si>
    <t>Others</t>
  </si>
  <si>
    <t>Main Activity group code</t>
  </si>
  <si>
    <t>Description  of  Main Activity group</t>
  </si>
  <si>
    <t>Business Activity Code</t>
  </si>
  <si>
    <t xml:space="preserve">Description  of Business Activity  </t>
  </si>
  <si>
    <t>A</t>
  </si>
  <si>
    <t>B</t>
  </si>
  <si>
    <t>C</t>
  </si>
  <si>
    <t>D</t>
  </si>
  <si>
    <t>E</t>
  </si>
  <si>
    <t>F</t>
  </si>
  <si>
    <t>G</t>
  </si>
  <si>
    <t>H</t>
  </si>
  <si>
    <t>I</t>
  </si>
  <si>
    <t>J</t>
  </si>
  <si>
    <t>K</t>
  </si>
  <si>
    <t>L</t>
  </si>
  <si>
    <t>M</t>
  </si>
  <si>
    <t>N</t>
  </si>
  <si>
    <t>O</t>
  </si>
  <si>
    <t>P</t>
  </si>
  <si>
    <t>Q</t>
  </si>
  <si>
    <t>R</t>
  </si>
  <si>
    <t>S</t>
  </si>
  <si>
    <t>A1024 - National Stock Exchange (NSE)</t>
  </si>
  <si>
    <t>A1 - Bombay Stock Exchange (BSE)</t>
  </si>
  <si>
    <t>A1025 - Commodity Stock Exchange (MCX)</t>
  </si>
  <si>
    <t>A1026 - Others</t>
  </si>
  <si>
    <t>Agriculture, forestry, fishing</t>
  </si>
  <si>
    <t>01</t>
  </si>
  <si>
    <t>Crop and animal production, hunting and related service activities</t>
  </si>
  <si>
    <t>05</t>
  </si>
  <si>
    <t>10</t>
  </si>
  <si>
    <t>35</t>
  </si>
  <si>
    <t>36</t>
  </si>
  <si>
    <t>41</t>
  </si>
  <si>
    <t>45</t>
  </si>
  <si>
    <t>49</t>
  </si>
  <si>
    <t>55</t>
  </si>
  <si>
    <t>58</t>
  </si>
  <si>
    <t>64</t>
  </si>
  <si>
    <t>68</t>
  </si>
  <si>
    <t>69</t>
  </si>
  <si>
    <t>77</t>
  </si>
  <si>
    <t>84</t>
  </si>
  <si>
    <t>85</t>
  </si>
  <si>
    <t>86</t>
  </si>
  <si>
    <t>90</t>
  </si>
  <si>
    <t>94</t>
  </si>
  <si>
    <t>Mining and quarrying</t>
  </si>
  <si>
    <t>02</t>
  </si>
  <si>
    <t>Forestry and logging</t>
  </si>
  <si>
    <t>06</t>
  </si>
  <si>
    <t>11</t>
  </si>
  <si>
    <t>37</t>
  </si>
  <si>
    <t>42</t>
  </si>
  <si>
    <t>46</t>
  </si>
  <si>
    <t>50</t>
  </si>
  <si>
    <t>56</t>
  </si>
  <si>
    <t>59</t>
  </si>
  <si>
    <t>65</t>
  </si>
  <si>
    <t>70</t>
  </si>
  <si>
    <t>78</t>
  </si>
  <si>
    <t>87</t>
  </si>
  <si>
    <t>91</t>
  </si>
  <si>
    <t>Manufacturing</t>
  </si>
  <si>
    <t>03</t>
  </si>
  <si>
    <t>Fishing and aquaculture</t>
  </si>
  <si>
    <t>07</t>
  </si>
  <si>
    <t>12</t>
  </si>
  <si>
    <t>38</t>
  </si>
  <si>
    <t>43</t>
  </si>
  <si>
    <t>47</t>
  </si>
  <si>
    <t>51</t>
  </si>
  <si>
    <t>60</t>
  </si>
  <si>
    <t>66</t>
  </si>
  <si>
    <t>71</t>
  </si>
  <si>
    <t>79</t>
  </si>
  <si>
    <t>88</t>
  </si>
  <si>
    <t>92</t>
  </si>
  <si>
    <t>Electricity, gas, steam and air condition supply</t>
  </si>
  <si>
    <t>Mining of Coal and lignite</t>
  </si>
  <si>
    <t>08</t>
  </si>
  <si>
    <t>13</t>
  </si>
  <si>
    <t>39</t>
  </si>
  <si>
    <t>52</t>
  </si>
  <si>
    <t>61</t>
  </si>
  <si>
    <t>72</t>
  </si>
  <si>
    <t>80</t>
  </si>
  <si>
    <t>93</t>
  </si>
  <si>
    <t>Water supply, sewerage and waste management and remediation activities</t>
  </si>
  <si>
    <t>Extraction of Crude Petroleum &amp; Natural gas</t>
  </si>
  <si>
    <t>09</t>
  </si>
  <si>
    <t>14</t>
  </si>
  <si>
    <t>53</t>
  </si>
  <si>
    <t>62</t>
  </si>
  <si>
    <t>73</t>
  </si>
  <si>
    <t>81</t>
  </si>
  <si>
    <t>Construction</t>
  </si>
  <si>
    <t>Mining of Metal Ores</t>
  </si>
  <si>
    <t>15</t>
  </si>
  <si>
    <t>63</t>
  </si>
  <si>
    <t>74</t>
  </si>
  <si>
    <t>82</t>
  </si>
  <si>
    <t>National Stock Exchange (NSE)</t>
  </si>
  <si>
    <t>Wholesale and retail trade; repair of motor vehicles and motorcycles</t>
  </si>
  <si>
    <t>Other Mining &amp; Quarrying Activities</t>
  </si>
  <si>
    <t>16</t>
  </si>
  <si>
    <t>75</t>
  </si>
  <si>
    <t>Bombay Stock Exchange (BSE)</t>
  </si>
  <si>
    <t>Transportation and storage</t>
  </si>
  <si>
    <t>Mining Support Services activities</t>
  </si>
  <si>
    <t>17</t>
  </si>
  <si>
    <t>`</t>
  </si>
  <si>
    <t>Commodity Stock Exchange (MCX)</t>
  </si>
  <si>
    <t>Accommodation and Food Services activities</t>
  </si>
  <si>
    <t>Manufacture of Food products</t>
  </si>
  <si>
    <t>18</t>
  </si>
  <si>
    <t>Information and communication</t>
  </si>
  <si>
    <t>Manufacture of Beverages</t>
  </si>
  <si>
    <t>19</t>
  </si>
  <si>
    <t>Financial and insurance activities</t>
  </si>
  <si>
    <t>Manufacture of Tobacco products</t>
  </si>
  <si>
    <t>20</t>
  </si>
  <si>
    <t>Real Estate activities</t>
  </si>
  <si>
    <t>Manufacture of Textiles</t>
  </si>
  <si>
    <t>21</t>
  </si>
  <si>
    <t>Professional, Scientific and Technical activities</t>
  </si>
  <si>
    <t>Manufacture of Wearing Apparel</t>
  </si>
  <si>
    <t>22</t>
  </si>
  <si>
    <t>Administrative and support service activities</t>
  </si>
  <si>
    <t>Manufacture of Leather and related products</t>
  </si>
  <si>
    <t>23</t>
  </si>
  <si>
    <t>Public administration and defence; compulsory social security</t>
  </si>
  <si>
    <t>Manufacture of wood and of products of wood and cork, except furniture; manufacture of articles of straw and plaiting materials</t>
  </si>
  <si>
    <t>24</t>
  </si>
  <si>
    <t>Education</t>
  </si>
  <si>
    <t>Manufacture of paper and paper products</t>
  </si>
  <si>
    <t>25</t>
  </si>
  <si>
    <t>Human health and social work activities</t>
  </si>
  <si>
    <t>Printing and reproduction of recorded media</t>
  </si>
  <si>
    <t>26</t>
  </si>
  <si>
    <t>Arts, entertainment and recreation</t>
  </si>
  <si>
    <t>Manufacture of coke and refined petroleum products</t>
  </si>
  <si>
    <t>27</t>
  </si>
  <si>
    <t>Other services activities</t>
  </si>
  <si>
    <t>Manufacture of chemicals and chemical products</t>
  </si>
  <si>
    <t>28</t>
  </si>
  <si>
    <t>Manufacture of pharmaceuticals, medicinal chemical and botanical products</t>
  </si>
  <si>
    <t>29</t>
  </si>
  <si>
    <t>Manufacture of rubber and plastics products</t>
  </si>
  <si>
    <t>30</t>
  </si>
  <si>
    <t>Manufacture of other non-metallic mineral products</t>
  </si>
  <si>
    <t>31</t>
  </si>
  <si>
    <t>Manufacture of basic metals</t>
  </si>
  <si>
    <t>32</t>
  </si>
  <si>
    <t>Manufacture of fabricated metal products, except machinery and equipment</t>
  </si>
  <si>
    <t>33</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</si>
  <si>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</si>
  <si>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</si>
  <si>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</si>
  <si>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</si>
  <si>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</si>
  <si>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</si>
  <si>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</si>
  <si>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</si>
  <si>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Electric power generation, transmission and distribution</t>
  </si>
  <si>
    <t>Water collection, treatment and supply</t>
  </si>
  <si>
    <t>Sewerage</t>
  </si>
  <si>
    <t xml:space="preserve">Waste collection, treatment and disposal activities, materials recovery </t>
  </si>
  <si>
    <t>Remediation activities and other waste management services</t>
  </si>
  <si>
    <t>Construction of Buildings</t>
  </si>
  <si>
    <t>Civil Engineering</t>
  </si>
  <si>
    <t>Specialized Construction Activities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</si>
  <si>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</si>
  <si>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</si>
  <si>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</si>
  <si>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</si>
  <si>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</si>
  <si>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</si>
  <si>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&amp; Courier activities</t>
  </si>
  <si>
    <t>Accomodation</t>
  </si>
  <si>
    <t>Food and beverage service activities</t>
  </si>
  <si>
    <t>Publishing activities</t>
  </si>
  <si>
    <t>Motion picture, video and television programme production, sound recording and music publishing activities</t>
  </si>
  <si>
    <t>Broadcasting and programming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</si>
  <si>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</si>
  <si>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</si>
  <si>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</si>
  <si>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</si>
  <si>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</si>
  <si>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Other financial activities</t>
  </si>
  <si>
    <t>Legal and accounting activities</t>
  </si>
  <si>
    <t>Activities of head offices; management consultancy activities</t>
  </si>
  <si>
    <t>Architecture and engineering activities; technical testing and analysis</t>
  </si>
  <si>
    <t>Scientific research and development</t>
  </si>
  <si>
    <t>Advertising and market research</t>
  </si>
  <si>
    <t>Other professional, scientific and technical activities</t>
  </si>
  <si>
    <t>Veterinary activities</t>
  </si>
  <si>
    <t>Rental and leasing activities</t>
  </si>
  <si>
    <t>Employment activities</t>
  </si>
  <si>
    <t>Travel agency, tour operator and other reservation service activities</t>
  </si>
  <si>
    <t>Security and investigation activities</t>
  </si>
  <si>
    <t>Services to buildings and landscape buildings</t>
  </si>
  <si>
    <t>Office administrative, office support and other business support activities</t>
  </si>
  <si>
    <t>Human Health activities</t>
  </si>
  <si>
    <t xml:space="preserve">Residential care activities </t>
  </si>
  <si>
    <t>Social work activities without accomodation</t>
  </si>
  <si>
    <t>Creative, arts and entertainment activities</t>
  </si>
  <si>
    <t>Library, archives, museums and other cultural activities.</t>
  </si>
  <si>
    <t>Gambling &amp; betting activities</t>
  </si>
  <si>
    <t>Sports activities and amusement and recreation activities</t>
  </si>
  <si>
    <t>Activities of membership organisations</t>
  </si>
  <si>
    <t>Linked Cell</t>
  </si>
  <si>
    <t>Formula</t>
  </si>
  <si>
    <t>Smart Marker</t>
  </si>
  <si>
    <r>
      <rPr>
        <b/>
        <sz val="12"/>
        <color rgb="FF000000"/>
        <rFont val="Calibri"/>
        <family val="2"/>
      </rPr>
      <t>Row Numbe</t>
    </r>
    <r>
      <rPr>
        <b/>
        <sz val="11"/>
        <color rgb="FF000000"/>
        <rFont val="Calibri"/>
        <family val="2"/>
      </rPr>
      <t>r</t>
    </r>
  </si>
  <si>
    <t>datasource</t>
  </si>
  <si>
    <t>datasourceTarget</t>
  </si>
  <si>
    <t>sectionName</t>
  </si>
  <si>
    <t>collectionProperty</t>
  </si>
  <si>
    <t>multiline</t>
  </si>
  <si>
    <t>startRow</t>
  </si>
  <si>
    <t>startCol</t>
  </si>
  <si>
    <t>endRow</t>
  </si>
  <si>
    <t>endCol</t>
  </si>
  <si>
    <t>actualEndRow</t>
  </si>
  <si>
    <t>fieldName</t>
  </si>
  <si>
    <t>startRowOffset</t>
  </si>
  <si>
    <t>valueColumn</t>
  </si>
  <si>
    <t>numeric</t>
  </si>
  <si>
    <t>validations</t>
  </si>
  <si>
    <t>editable</t>
  </si>
  <si>
    <t>restrictEditIfPrePropulated</t>
  </si>
  <si>
    <t>target</t>
  </si>
  <si>
    <t>type</t>
  </si>
  <si>
    <t>valueToRef</t>
  </si>
  <si>
    <t>valueToSet</t>
  </si>
  <si>
    <t>prePopVal</t>
  </si>
  <si>
    <t>linkedRef</t>
  </si>
  <si>
    <t>cellRefEditabilty</t>
  </si>
  <si>
    <t>cellRefErrMsg</t>
  </si>
  <si>
    <t>YesNoOptions</t>
  </si>
  <si>
    <t>TypeOfAnnualFiling</t>
  </si>
  <si>
    <t>CompanySecretary</t>
  </si>
  <si>
    <t>DirectorsRemuneration</t>
  </si>
  <si>
    <t>ClassOfCompany</t>
  </si>
  <si>
    <t>CategoryofCompany</t>
  </si>
  <si>
    <t xml:space="preserve">SubCategoryOfCompany </t>
  </si>
  <si>
    <t>DesignationOnClosureFY</t>
  </si>
  <si>
    <t>Y/N/NO</t>
  </si>
  <si>
    <t>ManagingDirectors</t>
  </si>
  <si>
    <t>targetCell</t>
  </si>
  <si>
    <t>decimalFormat</t>
  </si>
  <si>
    <t>CountryList</t>
  </si>
  <si>
    <t>BusinessActCode</t>
  </si>
  <si>
    <t>BusinessMainActCode</t>
  </si>
  <si>
    <t>RaisedShareCapitalAOC4SmartMarkers</t>
  </si>
  <si>
    <t>RaisedShareCapitalAOC4Check</t>
  </si>
  <si>
    <t>DropDownOfHolidingAndSubsidiaryTable</t>
  </si>
  <si>
    <t>DirectorAndKMPDesignation</t>
  </si>
  <si>
    <t>NatureOfChange</t>
  </si>
  <si>
    <t>DeclarationDesignation</t>
  </si>
  <si>
    <t>ToBeDigitallySignedBy</t>
  </si>
  <si>
    <t>AssosiateFellow</t>
  </si>
  <si>
    <t>Form No. MGT-7</t>
  </si>
  <si>
    <t>BookKeepingInfo</t>
  </si>
  <si>
    <t>bookKeepingInfo</t>
  </si>
  <si>
    <t>StockExchangeDetails</t>
  </si>
  <si>
    <t>currentMgt7Data.formData.stockExchangeDetails</t>
  </si>
  <si>
    <t>sNo</t>
  </si>
  <si>
    <t>requestBody.formData.stockExchangeDetails</t>
  </si>
  <si>
    <t>requestBody.formData.cin</t>
  </si>
  <si>
    <t>Field</t>
  </si>
  <si>
    <t>excelVersionNumber</t>
  </si>
  <si>
    <t>Vatican City</t>
  </si>
  <si>
    <t>Yes</t>
  </si>
  <si>
    <t>Original</t>
  </si>
  <si>
    <t>Company Secretary</t>
  </si>
  <si>
    <t>Director</t>
  </si>
  <si>
    <t>Private company</t>
  </si>
  <si>
    <t>Company limited by shares</t>
  </si>
  <si>
    <t>Indian Non-Government company</t>
  </si>
  <si>
    <t>Managing director</t>
  </si>
  <si>
    <t>ClassOfShares</t>
  </si>
  <si>
    <t>numEquityOrPreferenceShareInAuthorisedCapital</t>
  </si>
  <si>
    <t>Afghanistan</t>
  </si>
  <si>
    <t>Niger</t>
  </si>
  <si>
    <t>Holding</t>
  </si>
  <si>
    <t>Appointment</t>
  </si>
  <si>
    <t>Select</t>
  </si>
  <si>
    <t>Annual Return (other than OPCs and Small Companies)</t>
  </si>
  <si>
    <t>FormData</t>
  </si>
  <si>
    <t>currentMgt7Data.formData</t>
  </si>
  <si>
    <t>RegistrarAndTrasferAgentDetails</t>
  </si>
  <si>
    <t>currentMgt7Data.formData.registrarAndTrasferAgentDetails</t>
  </si>
  <si>
    <t>stockExchangeName</t>
  </si>
  <si>
    <t>requestBody.formData.financialYearFromDate</t>
  </si>
  <si>
    <t>offlineRefNum</t>
  </si>
  <si>
    <t>Tanzania</t>
  </si>
  <si>
    <t>No</t>
  </si>
  <si>
    <t>Revised</t>
  </si>
  <si>
    <t>CEO</t>
  </si>
  <si>
    <t>Alternate director</t>
  </si>
  <si>
    <t>Public company</t>
  </si>
  <si>
    <t>Company limited by guarantee</t>
  </si>
  <si>
    <t>Union Government Company</t>
  </si>
  <si>
    <t>Whole-time director</t>
  </si>
  <si>
    <t>amountEquityOrPreferenceShareInAuthorisedCapital</t>
  </si>
  <si>
    <t>0.00</t>
  </si>
  <si>
    <t>Albania</t>
  </si>
  <si>
    <t>Subsidiary</t>
  </si>
  <si>
    <t>Managing Director</t>
  </si>
  <si>
    <t>Change in designation</t>
  </si>
  <si>
    <t>Liquidator</t>
  </si>
  <si>
    <t>Company secretary in practice</t>
  </si>
  <si>
    <t>Associate</t>
  </si>
  <si>
    <t>[Pursuant to sub-section (1) of section 92 of the Companies Act, 2013 and sub-rule (1) of rule 11 of the Companies (Management and Administration) Rules, 2014]</t>
  </si>
  <si>
    <t>EquityShareCapitalDtls</t>
  </si>
  <si>
    <t>currentMgt7Data.formData.equityShareCapitalDtls</t>
  </si>
  <si>
    <t>BusinessActivites</t>
  </si>
  <si>
    <t>historicMgt7.data.businessActivites</t>
  </si>
  <si>
    <t>T</t>
  </si>
  <si>
    <t>code</t>
  </si>
  <si>
    <t>requestBody.formData.financialYearToDate</t>
  </si>
  <si>
    <t>templateVersionNumber</t>
  </si>
  <si>
    <t>Sudan, South</t>
  </si>
  <si>
    <t>CFO</t>
  </si>
  <si>
    <t>Additional director</t>
  </si>
  <si>
    <t>One Person Company</t>
  </si>
  <si>
    <t>Unlimited company</t>
  </si>
  <si>
    <t>State Government Company</t>
  </si>
  <si>
    <t>Not applicable</t>
  </si>
  <si>
    <t>Manager</t>
  </si>
  <si>
    <t>numEquityOrPreferenceShareInIssuedCapital</t>
  </si>
  <si>
    <t>Algeria</t>
  </si>
  <si>
    <t>Joint Venture</t>
  </si>
  <si>
    <t>Alternate Director</t>
  </si>
  <si>
    <t>Cessation</t>
  </si>
  <si>
    <t>Interim Resolution Professional (IRP)</t>
  </si>
  <si>
    <t>Fellow</t>
  </si>
  <si>
    <t>PreferenceShareCapitalDtls</t>
  </si>
  <si>
    <t>currentMgt7Data.formData.preferenceShareCapitalDtls</t>
  </si>
  <si>
    <t>HoldingAndSubsidiaryDetails</t>
  </si>
  <si>
    <t>historicMgt7.data.holdingAndSubsidiaryDetails</t>
  </si>
  <si>
    <t>cin</t>
  </si>
  <si>
    <t>requestBody.formData.registrarAndTrasferAgentDetails</t>
  </si>
  <si>
    <t>requestBody.formData.typeOfFiling</t>
  </si>
  <si>
    <t>Dropdown</t>
  </si>
  <si>
    <t xml:space="preserve"> (c) *Type of Annual filing</t>
  </si>
  <si>
    <t>onlineRefNum</t>
  </si>
  <si>
    <t>1-21470058594</t>
  </si>
  <si>
    <t>Director appointed in casual vacancy</t>
  </si>
  <si>
    <t>Guarantee and association company</t>
  </si>
  <si>
    <t>amountEquityOrPreferenceShareInIssuedCapital</t>
  </si>
  <si>
    <t>American Samoa</t>
  </si>
  <si>
    <t>Additional Director</t>
  </si>
  <si>
    <t>Resolution Professional (RP)</t>
  </si>
  <si>
    <t>Refer instruction kit for filing the form</t>
  </si>
  <si>
    <t>EquitySharesPhysical</t>
  </si>
  <si>
    <t>currentMgt7Data.formData.breakUpOfPaidUpShareCapitalDtls.equitySharesPhysical</t>
  </si>
  <si>
    <t>equityShares</t>
  </si>
  <si>
    <t>name</t>
  </si>
  <si>
    <t>requestBody.formData.sRNOfMGT7FiledEarlier</t>
  </si>
  <si>
    <t>startColumnToHide</t>
  </si>
  <si>
    <t>Nominee director</t>
  </si>
  <si>
    <t>Subsidiary of Foreign Company</t>
  </si>
  <si>
    <t>numEquityOrPreferenceShareInSubscribedCapital</t>
  </si>
  <si>
    <t>Andorra</t>
  </si>
  <si>
    <t>EquitySharesDEMAT</t>
  </si>
  <si>
    <t>currentMgt7Data.formData.breakUpOfPaidUpShareCapitalDtls.equitySharesDEMAT</t>
  </si>
  <si>
    <t>PreferenceClassOfShare</t>
  </si>
  <si>
    <t>preferenceShares</t>
  </si>
  <si>
    <t>addressLine1</t>
  </si>
  <si>
    <t>requestBody.formData.companyNameAsOnFilingDate</t>
  </si>
  <si>
    <t>numberOfColumnToHide</t>
  </si>
  <si>
    <t>amountEquityOrPreferenceShareInSubscribedCapital</t>
  </si>
  <si>
    <t>Angola</t>
  </si>
  <si>
    <t>Nominee Director</t>
  </si>
  <si>
    <t>All fields marked in * are mandatory</t>
  </si>
  <si>
    <t>PreferenceSharesPhysical</t>
  </si>
  <si>
    <t>currentMgt7Data.formData.breakUpOfPaidUpShareCapitalDtls.preferenceSharesPhysical</t>
  </si>
  <si>
    <t>NonConvertibleDebDetailsTblOne</t>
  </si>
  <si>
    <t>currentMgt7Data.formData.indebtnessDetails.nonConvertibleDebetures.nonConvertibleDebeturesFirstTable</t>
  </si>
  <si>
    <t>registrationNum</t>
  </si>
  <si>
    <t>requestBody.formData.addressLine2AsOnFilingDate</t>
  </si>
  <si>
    <t>Hidden</t>
  </si>
  <si>
    <t>Tokelau</t>
  </si>
  <si>
    <t>NA</t>
  </si>
  <si>
    <t>storageRandomId</t>
  </si>
  <si>
    <t>JUDEqgKriIaBJ1qi5pZTXmWbOrY/xNrv</t>
  </si>
  <si>
    <t>numEquityOrPreferenceShareInPaidUpCapital</t>
  </si>
  <si>
    <t>Anguilla</t>
  </si>
  <si>
    <t>PreferenceSharesDEMAT</t>
  </si>
  <si>
    <t>currentMgt7Data.formData.breakUpOfPaidUpShareCapitalDtls.preferenceSharesDEMAT</t>
  </si>
  <si>
    <t>NonConvertibleDebDetailsTblTwo</t>
  </si>
  <si>
    <t>currentMgt7Data.formData.indebtnessDetails.nonConvertibleDebetures.nonConvertibleDebeturesSecondTable</t>
  </si>
  <si>
    <t>requestBody.formData.businessActivites</t>
  </si>
  <si>
    <t>requestBody.formData.latitudeAsOnFilingDate</t>
  </si>
  <si>
    <t>amountEquityOrPreferenceShareInPaidUpCapital</t>
  </si>
  <si>
    <t>Antarctica</t>
  </si>
  <si>
    <r>
      <rPr>
        <b/>
        <sz val="11"/>
        <color theme="1"/>
        <rFont val="Calibri"/>
        <family val="2"/>
      </rPr>
      <t>I REGISTRATION AND OTHER DETAILS</t>
    </r>
    <r>
      <rPr>
        <sz val="11"/>
        <color theme="1"/>
        <rFont val="Calibri"/>
        <family val="2"/>
      </rPr>
      <t xml:space="preserve">          </t>
    </r>
  </si>
  <si>
    <t>NonConvertibleDebetures</t>
  </si>
  <si>
    <t>currentMgt7Data.formData.indebtnessDetails.nonConvertibleDebetures</t>
  </si>
  <si>
    <t>PartlyConvertibleDebDetailsTblOne</t>
  </si>
  <si>
    <t>currentMgt7Data.formData.indebtnessDetails.partlyConvertibleDebetures.partlyConvertibleDebeturesFirstTable</t>
  </si>
  <si>
    <t>mainActivityGroupCode</t>
  </si>
  <si>
    <t>requestBody.formData.longitudeAsOnFilingDate</t>
  </si>
  <si>
    <t>Antigua and Barbuda</t>
  </si>
  <si>
    <t>PartlyConvertibleDebetures</t>
  </si>
  <si>
    <t>currentMgt7Data.formData.indebtnessDetails.partlyConvertibleDebetures</t>
  </si>
  <si>
    <t>PartlyConvertibleDebDetailsTblTwo</t>
  </si>
  <si>
    <t>currentMgt7Data.formData.indebtnessDetails.partlyConvertibleDebetures.partlyConvertibleDebeturesSecondTable</t>
  </si>
  <si>
    <t>mainActivityGroupDesc</t>
  </si>
  <si>
    <t>requestBody.formData.companyNameAsOnFinYearDate</t>
  </si>
  <si>
    <t>Argentina</t>
  </si>
  <si>
    <t xml:space="preserve">i *Corporate Identity Number (CIN) </t>
  </si>
  <si>
    <t>U63040MH2001PLC131691</t>
  </si>
  <si>
    <t>FullyConvertibleDebetures</t>
  </si>
  <si>
    <t>currentMgt7Data.formData.indebtnessDetails.fullyConvertibleDebetures</t>
  </si>
  <si>
    <t>FullyConvertibleDebDetailsTblOne</t>
  </si>
  <si>
    <t>currentMgt7Data.formData.indebtnessDetails.fullyConvertibleDebetures.fullyConvertibleDebeturesFirstTable</t>
  </si>
  <si>
    <t>businessActivityCode</t>
  </si>
  <si>
    <t>requestBody.formData.registeredAddressAsOnFinYearDateLine2</t>
  </si>
  <si>
    <t>31/03/2025</t>
  </si>
  <si>
    <t>Armenia</t>
  </si>
  <si>
    <t>RenumerationOfDirectorAndKMP</t>
  </si>
  <si>
    <t>currentMgt7Data.formData.renumerationOfDirectorAndKMP</t>
  </si>
  <si>
    <t>FullyConvertibleDebDetailsTblTwo</t>
  </si>
  <si>
    <t>currentMgt7Data.formData.indebtnessDetails.fullyConvertibleDebetures.fullyConvertibleDebeturesSecondTable</t>
  </si>
  <si>
    <t>businessActivityDesc</t>
  </si>
  <si>
    <t>requestBody.formData.latitudeAsOnFinYearDate</t>
  </si>
  <si>
    <t>Aruba</t>
  </si>
  <si>
    <r>
      <rPr>
        <sz val="10"/>
        <color theme="1"/>
        <rFont val="Calibri"/>
        <family val="2"/>
      </rPr>
      <t>ii (a) *Financial year for which the annual return is being filed (From date) (DD/MM/YYYY)</t>
    </r>
    <r>
      <rPr>
        <b/>
        <sz val="10"/>
        <color theme="1"/>
        <rFont val="Calibri"/>
        <family val="2"/>
      </rPr>
      <t xml:space="preserve"> </t>
    </r>
  </si>
  <si>
    <t>01/04/2024</t>
  </si>
  <si>
    <t>TransferDetail</t>
  </si>
  <si>
    <t>currentMgt7Data.formData.transferDetails</t>
  </si>
  <si>
    <t>Securities</t>
  </si>
  <si>
    <t>currentMgt7Data.formData.securities</t>
  </si>
  <si>
    <t>companyTurnover</t>
  </si>
  <si>
    <t>requestBody.formData.longitudeAsOnFinYearDate</t>
  </si>
  <si>
    <t>Australia</t>
  </si>
  <si>
    <t>EquityShare</t>
  </si>
  <si>
    <t>currentMgt7Data.shareCapitalFromAOC4.equityShare</t>
  </si>
  <si>
    <t>SharesDetailsOfForeignInstInvestors</t>
  </si>
  <si>
    <t>currentMgt7Data.formData.sharesDetailsOfForeignInstInvestors</t>
  </si>
  <si>
    <t>requestBody.formData.holdingAndSubsidiaryDetails</t>
  </si>
  <si>
    <t>requestBody.formData.pan</t>
  </si>
  <si>
    <t>Austria</t>
  </si>
  <si>
    <t xml:space="preserve">   (b) *Financial year for which the annual return is being filed (To date) (DD/MM/YYYY)</t>
  </si>
  <si>
    <t>11th Floor, Marathon Futurex, NM Joshi marg,   Lower Parel East</t>
  </si>
  <si>
    <t>PreferenceShare</t>
  </si>
  <si>
    <t>currentMgt7Data.shareCapitalFromAOC4.preferenceShare</t>
  </si>
  <si>
    <t>StockSplitDtls</t>
  </si>
  <si>
    <t>currentMgt7Data.formData.stockSplitDtls</t>
  </si>
  <si>
    <t>cINOrFCRN</t>
  </si>
  <si>
    <t>requestBody.formData.emailID</t>
  </si>
  <si>
    <t>Azerbaijan</t>
  </si>
  <si>
    <t>EquityIncreaseAmount</t>
  </si>
  <si>
    <t>currentMgt7Data.shareCapitalFromAOC4.equityShare.increaseAmount</t>
  </si>
  <si>
    <t>DirectorAttendance</t>
  </si>
  <si>
    <t>currentMgt7Data.formData.directorAttendance</t>
  </si>
  <si>
    <t>V</t>
  </si>
  <si>
    <t>otherRegistrationNo</t>
  </si>
  <si>
    <t>requestBody.formData.telephone</t>
  </si>
  <si>
    <t>The Bahamas</t>
  </si>
  <si>
    <t xml:space="preserve">   (c) *Type of Annual filing</t>
  </si>
  <si>
    <t>Y</t>
  </si>
  <si>
    <t>EquityDecreaseAmount</t>
  </si>
  <si>
    <t>currentMgt7Data.shareCapitalFromAOC4.equityShare.decreaseAmount</t>
  </si>
  <si>
    <t>PenaltyPunishmentDtls</t>
  </si>
  <si>
    <t>currentMgt7Data.formData.penaltyPunishmentDtls</t>
  </si>
  <si>
    <t>companyName</t>
  </si>
  <si>
    <t>requestBody.formData.website</t>
  </si>
  <si>
    <t>Bahrain</t>
  </si>
  <si>
    <t>PreferenceIncreaseAmount</t>
  </si>
  <si>
    <t>currentMgt7Data.shareCapitalFromAOC4.preferenceShare.increaseAmount</t>
  </si>
  <si>
    <t>CompoundingOfOffenceDtls</t>
  </si>
  <si>
    <t>currentMgt7Data.formData.compoundingOfOffenceDtls</t>
  </si>
  <si>
    <t>holdingOrSubsidiaryOrAssociateOrJointVenture</t>
  </si>
  <si>
    <t>requestBody.formData.incorporationDate</t>
  </si>
  <si>
    <t>Bangladesh</t>
  </si>
  <si>
    <t xml:space="preserve">   (d) SRN of MGT-7 filed earlier for the same financial years</t>
  </si>
  <si>
    <t>SOTC TRAVEL LIMITED</t>
  </si>
  <si>
    <t>PreferenceDecreaseAmount</t>
  </si>
  <si>
    <t>currentMgt7Data.shareCapitalFromAOC4.preferenceShare.decreaseAmount</t>
  </si>
  <si>
    <t>ConvenedMeetings</t>
  </si>
  <si>
    <t>currentMgt7Data.formData.membersConvenedMeetingOrBoardMeetingOrCommitteeMeeting.convenedMeetingDtls</t>
  </si>
  <si>
    <t>percentageOfSharesHeld</t>
  </si>
  <si>
    <t>requestBody.formData.companyClass</t>
  </si>
  <si>
    <t>Barbados</t>
  </si>
  <si>
    <t>CurrentMgt7Data</t>
  </si>
  <si>
    <t>currentMgt7Data</t>
  </si>
  <si>
    <t>BoardMeetings</t>
  </si>
  <si>
    <t>currentMgt7Data.formData.membersConvenedMeetingOrBoardMeetingOrCommitteeMeeting.boardMeetingDtls</t>
  </si>
  <si>
    <t>classOfShares</t>
  </si>
  <si>
    <t>requestBody.formData.equityShareCapitalDtls.classOfShares</t>
  </si>
  <si>
    <t>requestBody.formData.companyCategory</t>
  </si>
  <si>
    <t>Belarus</t>
  </si>
  <si>
    <t>iii.</t>
  </si>
  <si>
    <t>HideRow</t>
  </si>
  <si>
    <t>rowHideShowMarkers</t>
  </si>
  <si>
    <t>CommitteeMeetings</t>
  </si>
  <si>
    <t>currentMgt7Data.formData.membersConvenedMeetingOrBoardMeetingOrCommitteeMeeting.committeeMeetingDtls</t>
  </si>
  <si>
    <t>requestBody.formData.companySubCategory</t>
  </si>
  <si>
    <t>Belgium</t>
  </si>
  <si>
    <t>Particulars</t>
  </si>
  <si>
    <t>As on filing date</t>
  </si>
  <si>
    <t>As on the financial year end date</t>
  </si>
  <si>
    <t>RemunerationOfManagingDirectors</t>
  </si>
  <si>
    <t>currentMgt7Data.formData.renumerationOfDirectorAndKMP.renumerationDetails</t>
  </si>
  <si>
    <t>requestBody.formData.whetherCompanyHavingShareCapital</t>
  </si>
  <si>
    <t>vi *Whether company is having share capital (as on the financial year end date)</t>
  </si>
  <si>
    <t>Belize</t>
  </si>
  <si>
    <t xml:space="preserve">Name of the company </t>
  </si>
  <si>
    <t>Seychelles</t>
  </si>
  <si>
    <t>Togo</t>
  </si>
  <si>
    <t>RemunerationOfCEO</t>
  </si>
  <si>
    <t>requestBody.formData.whetherSharesListedOnRecognizedStockExchange</t>
  </si>
  <si>
    <t>vii  (a) Whether shares listed on recognized Stock Exchange(s)</t>
  </si>
  <si>
    <t>Benin</t>
  </si>
  <si>
    <t>Registered office address</t>
  </si>
  <si>
    <t>11th Floor, Marathon Futurex, NM Joshi marg,   Lower Parel East,NA,Mumbai,Mumbai City,Maharashtra,India,400013</t>
  </si>
  <si>
    <t>Thailand</t>
  </si>
  <si>
    <t>RemunerationOfOtherDirectors</t>
  </si>
  <si>
    <t>requestBody.formData.numOfRegistrarAndTrasferAgent</t>
  </si>
  <si>
    <t>Latitude details (as on filing date)</t>
  </si>
  <si>
    <t>Tanzania, United Republic of</t>
  </si>
  <si>
    <t>Tajikistan</t>
  </si>
  <si>
    <t>NumOfDirectorAndKMPAsOnFYDateDetails</t>
  </si>
  <si>
    <t>currentMgt7Data.formData.numOfDirectorAndKMPAsOnFYDateDetails</t>
  </si>
  <si>
    <t>nominalValuePerShareInAuthorisedCapital</t>
  </si>
  <si>
    <t>requestBody.formData.whetherAGMHeld</t>
  </si>
  <si>
    <t>ix    (a) Whether Annual General Meeting (AGM) held</t>
  </si>
  <si>
    <t>Longitude details (as on filing date)</t>
  </si>
  <si>
    <t>Taiwan</t>
  </si>
  <si>
    <t>Syria</t>
  </si>
  <si>
    <t>NumOfchangeInDirectorAndKMPDuringYearDetails</t>
  </si>
  <si>
    <t>currentMgt7Data.formData.numOfchangeInDirectorAndKMPDuringYearDetails</t>
  </si>
  <si>
    <t>nominalValuePerShareInIssuedCapital</t>
  </si>
  <si>
    <t>requestBody.formData.ifYesDateOfAGM</t>
  </si>
  <si>
    <t>PromoterDetails</t>
  </si>
  <si>
    <t>historicMgt7.data.promoterDetails</t>
  </si>
  <si>
    <t>nominalValuePerShareInSubscribedCapital</t>
  </si>
  <si>
    <t>requestBody.formData.dueDateOfAGM</t>
  </si>
  <si>
    <t xml:space="preserve">    (b) *Permanent Account Number (PAN) of the company</t>
  </si>
  <si>
    <t>AAGCS6725D</t>
  </si>
  <si>
    <t>nominalValuePerShareInPaidUpCapital</t>
  </si>
  <si>
    <t>requestBody.formData.whetherExtensionOfAGMGranted</t>
  </si>
  <si>
    <t>(d) Whether any extension for AGM granted</t>
  </si>
  <si>
    <t>requestBody.formData.sRNOfGNL1</t>
  </si>
  <si>
    <t xml:space="preserve">    (c) *e-mail ID of the company</t>
  </si>
  <si>
    <t>*****ry@sotc.in</t>
  </si>
  <si>
    <t>requestBody.formData.extendedDueDateOfAGM</t>
  </si>
  <si>
    <t>requestBody.formData.specifyReason</t>
  </si>
  <si>
    <t xml:space="preserve">    (d) *Telephone number with STD code</t>
  </si>
  <si>
    <t>02249059100</t>
  </si>
  <si>
    <t>requestBody.formData.numOfBusinessActivites</t>
  </si>
  <si>
    <t>requestBody.formData.preferenceShareCapitalDtls.classOfShares</t>
  </si>
  <si>
    <t>requestBody.formData.equityShareCapitalDtls.totalNumEquityOrPreferenceShareInAuthorisedCapital</t>
  </si>
  <si>
    <t xml:space="preserve">    (e) Website</t>
  </si>
  <si>
    <t>www.sotcindia.com</t>
  </si>
  <si>
    <t>requestBody.formData.equityShareCapitalDtls.totalNumEquityOrPreferenceShareInIssuedCapital</t>
  </si>
  <si>
    <t>requestBody.formData.equityShareCapitalDtls.totalNumEquityOrPreferenceShareInSubscribedCapital</t>
  </si>
  <si>
    <t>iv *Date of Incorporation (DD/MM/YYYY)</t>
  </si>
  <si>
    <t>20/04/2001</t>
  </si>
  <si>
    <t>requestBody.formData.equityShareCapitalDtls.totalNumEquityOrPreferenceShareInPaidUpCapital</t>
  </si>
  <si>
    <t>requestBody.formData.equityShareCapitalDtls.totalAmountEquityOrPreferenceShareInAuthorisedCapital</t>
  </si>
  <si>
    <r>
      <rPr>
        <sz val="11"/>
        <color theme="1"/>
        <rFont val="Calibri"/>
        <family val="2"/>
      </rPr>
      <t xml:space="preserve">v (a) *Class of Company (as on the financial year end date)
           </t>
    </r>
    <r>
      <rPr>
        <sz val="10"/>
        <color theme="1"/>
        <rFont val="Calibri"/>
        <family val="2"/>
      </rPr>
      <t xml:space="preserve"> (Private company/Public company/One Person Company)</t>
    </r>
  </si>
  <si>
    <t>Switzerland</t>
  </si>
  <si>
    <t>requestBody.formData.equityShareCapitalDtls.totalAmountEquityOrPreferenceShareInIssuedCapital</t>
  </si>
  <si>
    <t>requestBody.formData.equityShareCapitalDtls.totalAmountEquityOrPreferenceShareInSubscribedCapital</t>
  </si>
  <si>
    <t>requestBody.formData.equityShareCapitalDtls.totalAmountEquityOrPreferenceShareInPaidUpCapital</t>
  </si>
  <si>
    <r>
      <rPr>
        <sz val="11"/>
        <color theme="1"/>
        <rFont val="Calibri"/>
        <family val="2"/>
      </rPr>
      <t xml:space="preserve">   (b) *Category of the Company (as on the financial year end date)
           </t>
    </r>
    <r>
      <rPr>
        <sz val="10"/>
        <color theme="1"/>
        <rFont val="Calibri"/>
        <family val="2"/>
      </rPr>
      <t xml:space="preserve"> (Company limited by shares/Company limited by guarantee/Unlimited company)</t>
    </r>
  </si>
  <si>
    <t>Sweden</t>
  </si>
  <si>
    <t>requestBody.formData.equityShareCapitalDtls.numOfClasses</t>
  </si>
  <si>
    <t>requestBody.formData.preferenceShareCapitalDtls.totalNumEquityOrPreferenceShareInAuthorisedCapital</t>
  </si>
  <si>
    <t>requestBody.formData.preferenceShareCapitalDtls.totalNumEquityOrPreferenceShareInIssuedCapital</t>
  </si>
  <si>
    <r>
      <rPr>
        <sz val="11"/>
        <color theme="1"/>
        <rFont val="Calibri"/>
        <family val="2"/>
      </rPr>
      <t xml:space="preserve">   (c) *Sub-category of the Company (as on the financial year end date)     
          </t>
    </r>
    <r>
      <rPr>
        <sz val="10"/>
        <color theme="1"/>
        <rFont val="Calibri"/>
        <family val="2"/>
      </rPr>
      <t xml:space="preserve">  (Indian Non-Government company/Union Government Company/State Government Company/
            Guarantee and association company/Subsidiary of Foreign Company)</t>
    </r>
  </si>
  <si>
    <t>Non-government company</t>
  </si>
  <si>
    <t>requestBody.formData.preferenceShareCapitalDtls.totalNumEquityOrPreferenceShareInSubscribedCapital</t>
  </si>
  <si>
    <t>requestBody.formData.preferenceShareCapitalDtls.totalNumEquityOrPreferenceShareInPaidUpCapital</t>
  </si>
  <si>
    <t>classOfShare</t>
  </si>
  <si>
    <t>requestBody.formData.tempStockSplitDtls</t>
  </si>
  <si>
    <t>requestBody.formData.preferenceShareCapitalDtls.totalAmountEquityOrPreferenceShareInAuthorisedCapital</t>
  </si>
  <si>
    <t>numberOfSharesBeforeSplit</t>
  </si>
  <si>
    <t>requestBody.formData.preferenceShareCapitalDtls.totalAmountEquityOrPreferenceShareInIssuedCapital</t>
  </si>
  <si>
    <t>Swaziland</t>
  </si>
  <si>
    <t>faceValuePerShareBeforeSplit</t>
  </si>
  <si>
    <t>requestBody.formData.preferenceShareCapitalDtls.totalAmountEquityOrPreferenceShareInSubscribedCapital</t>
  </si>
  <si>
    <t>numberOfSharesAfterSplit</t>
  </si>
  <si>
    <t>requestBody.formData.preferenceShareCapitalDtls.totalAmountEquityOrPreferenceShareInPaidUpCapital</t>
  </si>
  <si>
    <t>Svalbard and Jan Mayen Islands</t>
  </si>
  <si>
    <t>faceValuePerShareAfterSplit</t>
  </si>
  <si>
    <t>requestBody.formData.preferenceShareCapitalDtls.numOfClasses</t>
  </si>
  <si>
    <t>Nicaragua</t>
  </si>
  <si>
    <t>_class</t>
  </si>
  <si>
    <t>requestBody.formData.indebtnessDetails.nonConvertibleDebetures.nonConvertibleDebeturesFirstTable</t>
  </si>
  <si>
    <t>requestBody.formData.totalAmountUnclassifiedShare</t>
  </si>
  <si>
    <t xml:space="preserve">       (b) Details of stock exchanges where shares are listed </t>
  </si>
  <si>
    <t>numberOfUnits</t>
  </si>
  <si>
    <t>requestBody.formData.companyISIN</t>
  </si>
  <si>
    <t>nominalValue</t>
  </si>
  <si>
    <t>requestBody.formData.detailsOfStockSplitDuringYear</t>
  </si>
  <si>
    <t>S. No.</t>
  </si>
  <si>
    <t>Stock Exchange Name</t>
  </si>
  <si>
    <t>Code</t>
  </si>
  <si>
    <t>outstandingTotalValue</t>
  </si>
  <si>
    <t>requestBody.formData.equitySharesPhysical.category</t>
  </si>
  <si>
    <t>Equity Shares</t>
  </si>
  <si>
    <t>Bermuda</t>
  </si>
  <si>
    <t>Bhutan</t>
  </si>
  <si>
    <t>requestBody.formData.indebtnessDetails.nonConvertibleDebetures.nonConvertibleDebeturesSecondTable</t>
  </si>
  <si>
    <t>requestBody.formData.equitySharesPhysical.type</t>
  </si>
  <si>
    <t>Physical</t>
  </si>
  <si>
    <t>outstandingBeginningOfYear</t>
  </si>
  <si>
    <t>requestBody.formData.equitySharesPhysical.beginningOfYear</t>
  </si>
  <si>
    <t>viii Number of Registrar and Transfer Agent</t>
  </si>
  <si>
    <t>Suriname</t>
  </si>
  <si>
    <t>increaseDuringYear</t>
  </si>
  <si>
    <t>requestBody.formData.equitySharesPhysical.increaseDuringYear</t>
  </si>
  <si>
    <t>New Zealand</t>
  </si>
  <si>
    <t>decreaseDuringYear</t>
  </si>
  <si>
    <t>requestBody.formData.equitySharesPhysical.publicIssue</t>
  </si>
  <si>
    <t>CIN of the Registrar and Transfer Agent</t>
  </si>
  <si>
    <t>Name of the Registrar and Transfer Agent</t>
  </si>
  <si>
    <t>Registered office address of the Registrar and Transfer Agents</t>
  </si>
  <si>
    <t>SEBI registration number of Registrar and Transfer Agent</t>
  </si>
  <si>
    <t>outstandingEndOfYear</t>
  </si>
  <si>
    <t>requestBody.formData.equitySharesPhysical.rightsIssue</t>
  </si>
  <si>
    <t>Bolivia</t>
  </si>
  <si>
    <t>requestBody.formData.indebtnessDetails.partlyConvertibleDebetures.partlyConvertibleDebeturesFirstTable</t>
  </si>
  <si>
    <t>requestBody.formData.equitySharesPhysical.bonusIssue</t>
  </si>
  <si>
    <t>requestBody.formData.equitySharesPhysical.privatePlacement</t>
  </si>
  <si>
    <t>ix  *(a) Whether Annual General Meeting (AGM) held</t>
  </si>
  <si>
    <t>Sudan</t>
  </si>
  <si>
    <t>requestBody.formData.equitySharesPhysical.esop</t>
  </si>
  <si>
    <t>requestBody.formData.equitySharesPhysical.sweatEquitySharesAlloted</t>
  </si>
  <si>
    <t xml:space="preserve">       (b) If yes, date of AGM (DD/MM/YYYY)</t>
  </si>
  <si>
    <t>02/09/2025</t>
  </si>
  <si>
    <t>requestBody.formData.indebtnessDetails.partlyConvertibleDebetures.partlyConvertibleDebeturesSecondTable</t>
  </si>
  <si>
    <t>requestBody.formData.equitySharesPhysical.coversionOfPreferenceShare</t>
  </si>
  <si>
    <t>requestBody.formData.equitySharesPhysical.coversionOfDebentures</t>
  </si>
  <si>
    <t xml:space="preserve">       (c) Due date of AGM (DD/MM/YYYY)</t>
  </si>
  <si>
    <t>30/09/2025</t>
  </si>
  <si>
    <t>requestBody.formData.equitySharesPhysical.gdrOrAdr</t>
  </si>
  <si>
    <t>requestBody.formData.equitySharesPhysical.othersSpecify1</t>
  </si>
  <si>
    <t xml:space="preserve">       (d) Whether any extension for AGM granted</t>
  </si>
  <si>
    <t>St. Pierre and Miquelon</t>
  </si>
  <si>
    <t>requestBody.formData.equitySharesPhysical.decreaseDuringYear</t>
  </si>
  <si>
    <t>requestBody.formData.indebtnessDetails.fullyConvertibleDebetures.fullyConvertibleDebeturesFirstTable</t>
  </si>
  <si>
    <t>requestBody.formData.equitySharesPhysical.buyBackOfShares</t>
  </si>
  <si>
    <t xml:space="preserve">       (e) If yes, provide the Service Request Number (SRN) of the GNL-1 application form   filed for extension </t>
  </si>
  <si>
    <t>St. Helena</t>
  </si>
  <si>
    <t>requestBody.formData.equitySharesPhysical.sharesForfeited</t>
  </si>
  <si>
    <t xml:space="preserve">         </t>
  </si>
  <si>
    <t>requestBody.formData.equitySharesPhysical.reductionShareCapital</t>
  </si>
  <si>
    <t xml:space="preserve">       (f) Extended due date of AGM after grant of extension (DD/MM/YYYY)</t>
  </si>
  <si>
    <t>Sri Lanka</t>
  </si>
  <si>
    <t>requestBody.formData.equitySharesPhysical.othersSpecify2</t>
  </si>
  <si>
    <t>requestBody.formData.indebtnessDetails.fullyConvertibleDebetures.fullyConvertibleDebeturesSecondTable</t>
  </si>
  <si>
    <t>requestBody.formData.equitySharesPhysical.endOfYear</t>
  </si>
  <si>
    <t>New Caledonia</t>
  </si>
  <si>
    <t xml:space="preserve">       (g) Specify the reasons for not holding the same</t>
  </si>
  <si>
    <t>requestBody.formData.equitySharesDEMAT.category</t>
  </si>
  <si>
    <t>requestBody.formData.equitySharesDEMAT.type</t>
  </si>
  <si>
    <t>DEMAT</t>
  </si>
  <si>
    <t>requestBody.formData.equitySharesDEMAT.beginningOfYear</t>
  </si>
  <si>
    <t xml:space="preserve">II PRINCIPAL BUSINESS ACTIVITIES OF THE COMPANY   </t>
  </si>
  <si>
    <t>requestBody.formData.equitySharesDEMAT.increaseDuringYear</t>
  </si>
  <si>
    <t>typeOfSecurities</t>
  </si>
  <si>
    <t>requestBody.formData.securities</t>
  </si>
  <si>
    <t>requestBody.formData.equitySharesDEMAT.publicIssue</t>
  </si>
  <si>
    <t>i *Number of business activities</t>
  </si>
  <si>
    <t>Spain</t>
  </si>
  <si>
    <t>numOfSecurities</t>
  </si>
  <si>
    <t>requestBody.formData.equitySharesDEMAT.rightsIssue</t>
  </si>
  <si>
    <t>requestBody.formData.equitySharesDEMAT.bonusIssue</t>
  </si>
  <si>
    <t>S. No</t>
  </si>
  <si>
    <t>Description of Main Activity group</t>
  </si>
  <si>
    <t>Description of Business Activity</t>
  </si>
  <si>
    <t xml:space="preserve">%  of turnover of the company </t>
  </si>
  <si>
    <t>totalNominalValue</t>
  </si>
  <si>
    <t>requestBody.formData.equitySharesDEMAT.privatePlacement</t>
  </si>
  <si>
    <t>7</t>
  </si>
  <si>
    <t/>
  </si>
  <si>
    <t>Gulf Dunes Tourism LLC</t>
  </si>
  <si>
    <t>5</t>
  </si>
  <si>
    <t>Desert Adventures Tourism LLC</t>
  </si>
  <si>
    <t>paidUpValue</t>
  </si>
  <si>
    <t>requestBody.formData.equitySharesDEMAT.esop</t>
  </si>
  <si>
    <t>totalPaidUpValue</t>
  </si>
  <si>
    <t>requestBody.formData.equitySharesDEMAT.sweatEquitySharesAlloted</t>
  </si>
  <si>
    <t>III PARTICULARS OF HOLDING, SUBSIDIARY AND ASSOCIATE COMPANIES (INCLUDING JOINT VENTURES)</t>
  </si>
  <si>
    <t>nameOfForeignInstInvestors</t>
  </si>
  <si>
    <t>requestBody.formData.sharesDetailsOfForeignInstInvestors</t>
  </si>
  <si>
    <t>requestBody.formData.equitySharesDEMAT.coversionOfPreferenceShare</t>
  </si>
  <si>
    <t>addressOfForeignInstInvestors</t>
  </si>
  <si>
    <t>requestBody.formData.equitySharesDEMAT.coversionOfDebentures</t>
  </si>
  <si>
    <t>i *No. of Companies for which information is to be given</t>
  </si>
  <si>
    <t>South Georgia and the South Sa</t>
  </si>
  <si>
    <t>dateOfIncorporationForeignInstInvestors</t>
  </si>
  <si>
    <t>requestBody.formData.equitySharesDEMAT.gdrOrAdr</t>
  </si>
  <si>
    <t>Netherlands Antilles</t>
  </si>
  <si>
    <t>countryOfIncorporationForeignInstInvestors</t>
  </si>
  <si>
    <t>requestBody.formData.equitySharesDEMAT.othersSpecify1</t>
  </si>
  <si>
    <t>CIN /FCRN</t>
  </si>
  <si>
    <t>Other registration number</t>
  </si>
  <si>
    <t>Name of the company</t>
  </si>
  <si>
    <t>Holding/ Subsidiary/ Associate/Joint Venture</t>
  </si>
  <si>
    <t>% of  shares held</t>
  </si>
  <si>
    <t>numOfShares</t>
  </si>
  <si>
    <t>requestBody.formData.equitySharesDEMAT.decreaseDuringYear</t>
  </si>
  <si>
    <t>Gulf Dunes LLC</t>
  </si>
  <si>
    <t>L63040MH1978PLC020717</t>
  </si>
  <si>
    <t>Reem Tours and Travels LLC</t>
  </si>
  <si>
    <t>THOMAS COOK (INDIA) LIMITED</t>
  </si>
  <si>
    <t>Travel Circle International (Mauritius) Limited</t>
  </si>
  <si>
    <t>100</t>
  </si>
  <si>
    <t>percentageOfShares</t>
  </si>
  <si>
    <t>requestBody.formData.equitySharesDEMAT.buyBackOfShares</t>
  </si>
  <si>
    <t>typeOfMeeting</t>
  </si>
  <si>
    <t>requestBody.formData.courtConvenedMeetings</t>
  </si>
  <si>
    <t>requestBody.formData.equitySharesDEMAT.sharesForfeited</t>
  </si>
  <si>
    <t xml:space="preserve">IV SHARE CAPITAL, DEBENTURES AND OTHER SECURITIES OF THE COMPANY  </t>
  </si>
  <si>
    <t>date</t>
  </si>
  <si>
    <t>requestBody.formData.equitySharesDEMAT.reductionShareCapital</t>
  </si>
  <si>
    <t>Desert Adventures Tourism Ltd.</t>
  </si>
  <si>
    <t>totalNumMembersEntitledToAttendMeeting</t>
  </si>
  <si>
    <t>requestBody.formData.equitySharesDEMAT.othersSpecify2</t>
  </si>
  <si>
    <t>i SHARE CAPITAL</t>
  </si>
  <si>
    <t>numOfMembersAttended</t>
  </si>
  <si>
    <t>requestBody.formData.equitySharesDEMAT.endOfYear</t>
  </si>
  <si>
    <t xml:space="preserve">    (a) Equity share capital</t>
  </si>
  <si>
    <t>percentageOfTotalShareholding</t>
  </si>
  <si>
    <t>requestBody.formData.preferenceSharesPhysical.category</t>
  </si>
  <si>
    <t>Preferance Shares</t>
  </si>
  <si>
    <t>requestBody.formData.boardMeetings</t>
  </si>
  <si>
    <t>requestBody.formData.preferenceSharesPhysical.type</t>
  </si>
  <si>
    <t>Netherlands</t>
  </si>
  <si>
    <t>Authorized Capital</t>
  </si>
  <si>
    <t>Issued capital</t>
  </si>
  <si>
    <t>Subscribed capital</t>
  </si>
  <si>
    <t>Paid Up capital</t>
  </si>
  <si>
    <t>requestBody.formData.preferenceSharesPhysical.beginningOfYear</t>
  </si>
  <si>
    <t>Total number of equity shares</t>
  </si>
  <si>
    <t>Rwanda</t>
  </si>
  <si>
    <t>Russian Federation</t>
  </si>
  <si>
    <t>Russia</t>
  </si>
  <si>
    <t>Romania</t>
  </si>
  <si>
    <t>requestBody.formData.preferenceSharesPhysical.increaseDuringYear</t>
  </si>
  <si>
    <t>Total amount of equity shares (in rupees)</t>
  </si>
  <si>
    <t>Reunion</t>
  </si>
  <si>
    <t>Qatar</t>
  </si>
  <si>
    <t>Puerto Rico</t>
  </si>
  <si>
    <t>Portugal</t>
  </si>
  <si>
    <t>requestBody.formData.preferenceSharesPhysical.issueOfShares</t>
  </si>
  <si>
    <t>requestBody.formData.preferenceSharesPhysical.reissueOfForfeitedShares</t>
  </si>
  <si>
    <t xml:space="preserve">    Number of classes</t>
  </si>
  <si>
    <t>Poland</t>
  </si>
  <si>
    <t>requestBody.formData.commiteeMeetings</t>
  </si>
  <si>
    <t>requestBody.formData.preferenceSharesPhysical.othersSpecify1</t>
  </si>
  <si>
    <t>requestBody.formData.preferenceSharesPhysical.decreaseDuringYear</t>
  </si>
  <si>
    <t>Class of shares</t>
  </si>
  <si>
    <t>Subscribed Capital</t>
  </si>
  <si>
    <t>requestBody.formData.preferenceSharesPhysical.redemptionOfShares</t>
  </si>
  <si>
    <t>Micronesia, Federated States of</t>
  </si>
  <si>
    <t>requestBody.formData.preferenceSharesPhysical.sharesForfeited</t>
  </si>
  <si>
    <t>Number of equity shares</t>
  </si>
  <si>
    <t>Mexico</t>
  </si>
  <si>
    <t>Mayotte</t>
  </si>
  <si>
    <t>Mauritius</t>
  </si>
  <si>
    <t>Mauritania</t>
  </si>
  <si>
    <t>requestBody.formData.preferenceSharesPhysical.reductionShareCapital</t>
  </si>
  <si>
    <t>Nominal value per share (in rupees)</t>
  </si>
  <si>
    <t>Martinique</t>
  </si>
  <si>
    <t>Marshall Islands</t>
  </si>
  <si>
    <t>Malta</t>
  </si>
  <si>
    <t>Mali</t>
  </si>
  <si>
    <t>requestBody.formData.preferenceSharesPhysical.othersSpecify2</t>
  </si>
  <si>
    <t>Total amount of equity shares (in rupees )</t>
  </si>
  <si>
    <t>requestBody.formData.renumerationOfDirectorAndKMP.renumerationTableA</t>
  </si>
  <si>
    <t>requestBody.formData.preferenceSharesPhysical.endOfYear</t>
  </si>
  <si>
    <t>requestBody.formData.preferenceSharesDEMAT.category</t>
  </si>
  <si>
    <t xml:space="preserve">    (b) Preference share capital</t>
  </si>
  <si>
    <t>designation</t>
  </si>
  <si>
    <t>requestBody.formData.preferenceSharesDEMAT.type</t>
  </si>
  <si>
    <t>grossSalary</t>
  </si>
  <si>
    <t>requestBody.formData.preferenceSharesDEMAT.beginningOfYear</t>
  </si>
  <si>
    <t>Nepal</t>
  </si>
  <si>
    <t>commission</t>
  </si>
  <si>
    <t>requestBody.formData.preferenceSharesDEMAT.increaseDuringYear</t>
  </si>
  <si>
    <t>Total number of preference shares</t>
  </si>
  <si>
    <t>Pitcairn</t>
  </si>
  <si>
    <t>Philippines</t>
  </si>
  <si>
    <t>Peru</t>
  </si>
  <si>
    <t>Paraguay</t>
  </si>
  <si>
    <t>stockOption</t>
  </si>
  <si>
    <t>requestBody.formData.preferenceSharesDEMAT.issueOfShares</t>
  </si>
  <si>
    <t>Total amount of preference shares (in rupees)</t>
  </si>
  <si>
    <t>Papua New Guinea</t>
  </si>
  <si>
    <t>Panama</t>
  </si>
  <si>
    <t>Palau</t>
  </si>
  <si>
    <t>Pakistan</t>
  </si>
  <si>
    <t>others</t>
  </si>
  <si>
    <t>requestBody.formData.preferenceSharesDEMAT.reissueOfForfeitedShares</t>
  </si>
  <si>
    <t>total</t>
  </si>
  <si>
    <t>requestBody.formData.preferenceSharesDEMAT.othersSpecify1</t>
  </si>
  <si>
    <t>Oman</t>
  </si>
  <si>
    <t>requestBody.formData.renumerationOfDirectorAndKMP.renumerationTableB</t>
  </si>
  <si>
    <t>requestBody.formData.preferenceSharesDEMAT.decreaseDuringYear</t>
  </si>
  <si>
    <t>requestBody.formData.preferenceSharesDEMAT.redemptionOfShares</t>
  </si>
  <si>
    <t>Authorised Capital</t>
  </si>
  <si>
    <t>requestBody.formData.preferenceSharesDEMAT.sharesForfeited</t>
  </si>
  <si>
    <t>Maldives</t>
  </si>
  <si>
    <t>requestBody.formData.preferenceSharesDEMAT.reductionShareCapital</t>
  </si>
  <si>
    <t>Number of preference shares</t>
  </si>
  <si>
    <t>Malaysia</t>
  </si>
  <si>
    <t>Malawi</t>
  </si>
  <si>
    <t>Madagascar</t>
  </si>
  <si>
    <t>Macedonia, The Former Yugoslav</t>
  </si>
  <si>
    <t>requestBody.formData.preferenceSharesDEMAT.othersSpecify2</t>
  </si>
  <si>
    <t>Macau</t>
  </si>
  <si>
    <t>Luxembourg</t>
  </si>
  <si>
    <t>DEBASIS BIKASH NANDY</t>
  </si>
  <si>
    <t>RAHUL NARAIN BHAGAT</t>
  </si>
  <si>
    <t>requestBody.formData.preferenceSharesDEMAT.endOfYear</t>
  </si>
  <si>
    <t>Total amount of preference shares (in rupees )</t>
  </si>
  <si>
    <t>requestBody.formData.indebtnessDetails.nonConvertibleDebetures.numberOfClasses</t>
  </si>
  <si>
    <t>requestBody.formData.indebtnessDetails.nonConvertibleDebetures.totalnumberOfUnits</t>
  </si>
  <si>
    <t xml:space="preserve">    (c) Unclassified share capital</t>
  </si>
  <si>
    <t>requestBody.formData.renumerationOfDirectorAndKMP.renumerationTableC</t>
  </si>
  <si>
    <t>requestBody.formData.indebtnessDetails.nonConvertibleDebetures.totalnominalValue</t>
  </si>
  <si>
    <t>requestBody.formData.indebtnessDetails.nonConvertibleDebetures.totaloutstandingTotalValue</t>
  </si>
  <si>
    <t xml:space="preserve"> </t>
  </si>
  <si>
    <t>requestBody.formData.indebtnessDetails.nonConvertibleDebetures.totaloutstandingBeginningOfYear</t>
  </si>
  <si>
    <t>Total amount of unclassified shares</t>
  </si>
  <si>
    <t>South Africa</t>
  </si>
  <si>
    <t>requestBody.formData.indebtnessDetails.nonConvertibleDebetures.totalincreaseDuringYear</t>
  </si>
  <si>
    <t>requestBody.formData.indebtnessDetails.nonConvertibleDebetures.totaldecreaseDuringYear</t>
  </si>
  <si>
    <t xml:space="preserve">    (d) Break-up of paid-up share capital</t>
  </si>
  <si>
    <t>requestBody.formData.indebtnessDetails.nonConvertibleDebetures.totaloutstandingEndOfYear</t>
  </si>
  <si>
    <t>requestBody.formData.indebtnessDetails.partlyConvertibleDebetures.numberOfClasses</t>
  </si>
  <si>
    <t>Number of shares</t>
  </si>
  <si>
    <t>Total Nominal Amount</t>
  </si>
  <si>
    <t>Total Paid-up amount</t>
  </si>
  <si>
    <t>Total premium</t>
  </si>
  <si>
    <t>requestBody.formData.indebtnessDetails.partlyConvertibleDebetures.totalnumberOfUnits</t>
  </si>
  <si>
    <t>Total</t>
  </si>
  <si>
    <t>requestBody.formData.directorAttendance</t>
  </si>
  <si>
    <t>FALSE</t>
  </si>
  <si>
    <t>requestBody.formData.indebtnessDetails.partlyConvertibleDebetures.totalnominalValue</t>
  </si>
  <si>
    <t>(i) Equity shares</t>
  </si>
  <si>
    <t>directorName</t>
  </si>
  <si>
    <t>requestBody.formData.indebtnessDetails.partlyConvertibleDebetures.totaloutstandingTotalValue</t>
  </si>
  <si>
    <t>At the beginning of the year</t>
  </si>
  <si>
    <t>Bosnia and Herzegovina</t>
  </si>
  <si>
    <t>Botswana</t>
  </si>
  <si>
    <t>Bouvet Island</t>
  </si>
  <si>
    <t>Brazil</t>
  </si>
  <si>
    <t>British Indian Ocean Territory</t>
  </si>
  <si>
    <t>boardMeetingnumMeetingsDirectorWasEntitledToAttend</t>
  </si>
  <si>
    <t>requestBody.formData.indebtnessDetails.partlyConvertibleDebetures.totaloutstandingBeginningOfYear</t>
  </si>
  <si>
    <t>Increase during the year</t>
  </si>
  <si>
    <t>boardMeetingattended</t>
  </si>
  <si>
    <t>requestBody.formData.indebtnessDetails.partlyConvertibleDebetures.totalincreaseDuringYear</t>
  </si>
  <si>
    <t>i Public Issues</t>
  </si>
  <si>
    <t>Brunei Darussalam</t>
  </si>
  <si>
    <t>Bulgaria</t>
  </si>
  <si>
    <t>Burkina Faso</t>
  </si>
  <si>
    <t>boardMeetingPercentageOfAttendance</t>
  </si>
  <si>
    <t>requestBody.formData.indebtnessDetails.partlyConvertibleDebetures.totaldecreaseDuringYear</t>
  </si>
  <si>
    <t>ii Rights issue</t>
  </si>
  <si>
    <t>Burundi</t>
  </si>
  <si>
    <t>Cambodia</t>
  </si>
  <si>
    <t>committeeMeetingnumMeetingsDirectorWasEntitledToAttend</t>
  </si>
  <si>
    <t>requestBody.formData.indebtnessDetails.partlyConvertibleDebetures.totaloutstandingEndOfYear</t>
  </si>
  <si>
    <t>iii Bonus issue</t>
  </si>
  <si>
    <t>Cameroon</t>
  </si>
  <si>
    <t>Canada</t>
  </si>
  <si>
    <t>Cape Verde</t>
  </si>
  <si>
    <t>committeeboardMeetingattended</t>
  </si>
  <si>
    <t>requestBody.formData.indebtnessDetails.fullyConvertibleDebetures.numberOfClasses</t>
  </si>
  <si>
    <t>iv Private Placement/ Preferential allotment</t>
  </si>
  <si>
    <t>Cayman Islands</t>
  </si>
  <si>
    <t>Central African Republic</t>
  </si>
  <si>
    <t>Chad</t>
  </si>
  <si>
    <t>committeeboardMeetingPercentageOfAttendance</t>
  </si>
  <si>
    <t>requestBody.formData.indebtnessDetails.fullyConvertibleDebetures.totalnumberOfUnits</t>
  </si>
  <si>
    <t>v ESOPs</t>
  </si>
  <si>
    <t>Chile</t>
  </si>
  <si>
    <t>China</t>
  </si>
  <si>
    <t>Christmas Island</t>
  </si>
  <si>
    <t>whetherAttendedAGMHeldOn</t>
  </si>
  <si>
    <t>requestBody.formData.indebtnessDetails.fullyConvertibleDebetures.totalnominalValue</t>
  </si>
  <si>
    <t>vi Sweat equity shares allotted</t>
  </si>
  <si>
    <t>Cocos (Keeling) Islands</t>
  </si>
  <si>
    <t>Colombia</t>
  </si>
  <si>
    <t>Comoros</t>
  </si>
  <si>
    <t>nameOfCompany</t>
  </si>
  <si>
    <t>requestBody.formData.penaltyAndpunishmentDetailsImposedOnCompanyOrDir.dtls</t>
  </si>
  <si>
    <t>0</t>
  </si>
  <si>
    <t>requestBody.formData.indebtnessDetails.fullyConvertibleDebetures.totaloutstandingTotalValue</t>
  </si>
  <si>
    <t>vii Conversion of Preference share</t>
  </si>
  <si>
    <t>Congo, Republic of the</t>
  </si>
  <si>
    <t>Congo, Democratic Republic of the</t>
  </si>
  <si>
    <t>Cook Islands</t>
  </si>
  <si>
    <t>nameOfCourt</t>
  </si>
  <si>
    <t>requestBody.formData.indebtnessDetails.fullyConvertibleDebetures.totaloutstandingBeginningOfYear</t>
  </si>
  <si>
    <t>viii Conversion of Debentures</t>
  </si>
  <si>
    <t>Costa Rica</t>
  </si>
  <si>
    <t>Côte d’Ivoire</t>
  </si>
  <si>
    <t>Croatia</t>
  </si>
  <si>
    <t>orderdate</t>
  </si>
  <si>
    <t>requestBody.formData.indebtnessDetails.fullyConvertibleDebetures.totalincreaseDuringYear</t>
  </si>
  <si>
    <t>ix GDRs/ADRs</t>
  </si>
  <si>
    <t>Cuba</t>
  </si>
  <si>
    <t>Cyprus</t>
  </si>
  <si>
    <t>Czech Republic</t>
  </si>
  <si>
    <t>nameOfAct</t>
  </si>
  <si>
    <t>requestBody.formData.indebtnessDetails.fullyConvertibleDebetures.totaldecreaseDuringYear</t>
  </si>
  <si>
    <t>x Others, specify</t>
  </si>
  <si>
    <t>Denmark</t>
  </si>
  <si>
    <t>Djibouti</t>
  </si>
  <si>
    <t>Dominica</t>
  </si>
  <si>
    <t>detailsOfPenalty</t>
  </si>
  <si>
    <t>requestBody.formData.indebtnessDetails.fullyConvertibleDebetures.totaloutstandingEndOfYear</t>
  </si>
  <si>
    <t>Dominican Republic</t>
  </si>
  <si>
    <t>detailsOfAppeal</t>
  </si>
  <si>
    <t>requestBody.formData.securitiesOtherThanSharesAndDebentures</t>
  </si>
  <si>
    <t>Decrease during the year</t>
  </si>
  <si>
    <t>requestBody.formData.compoundingOfOffence.dtls</t>
  </si>
  <si>
    <t>requestBody.formData.totalSecuritiesnumOfSecurities</t>
  </si>
  <si>
    <t>i Buy-back of shares</t>
  </si>
  <si>
    <t>East Timor (Timor-Leste)</t>
  </si>
  <si>
    <t>Ecuador</t>
  </si>
  <si>
    <t>Egypt</t>
  </si>
  <si>
    <t>requestBody.formData.totalSecuritiesTotalNominalValue</t>
  </si>
  <si>
    <t>ii Shares forfeited</t>
  </si>
  <si>
    <t>El Salvador</t>
  </si>
  <si>
    <t>Equatorial Guinea</t>
  </si>
  <si>
    <t>Eritrea</t>
  </si>
  <si>
    <t>requestBody.formData.totalSecuritiesTotalPaidUpValue</t>
  </si>
  <si>
    <t>iii Reduction of share capital</t>
  </si>
  <si>
    <t>Estonia</t>
  </si>
  <si>
    <t>Ethiopia</t>
  </si>
  <si>
    <t>Falkland Islands (Malvinas)</t>
  </si>
  <si>
    <t>requestBody.formData.turnover</t>
  </si>
  <si>
    <t>iv Others, specify</t>
  </si>
  <si>
    <t>Faroe Islands</t>
  </si>
  <si>
    <t>Fiji</t>
  </si>
  <si>
    <t>Finland</t>
  </si>
  <si>
    <t>particularsOfOffence</t>
  </si>
  <si>
    <t>requestBody.formData.netWorthOfCompany</t>
  </si>
  <si>
    <t>France</t>
  </si>
  <si>
    <t>compoundingAmount</t>
  </si>
  <si>
    <t>requestBody.formData.promotersEquityNumShares.type</t>
  </si>
  <si>
    <t>SHARE HOLDING PATTERN Promoters</t>
  </si>
  <si>
    <t>At the end of the year</t>
  </si>
  <si>
    <t>requestBody.formData.directorAndKMPAsOnClosureOfFY</t>
  </si>
  <si>
    <t>requestBody.formData.promotersEquityNumShares.shareValue</t>
  </si>
  <si>
    <t>(ii) Preference shares</t>
  </si>
  <si>
    <t>dinOrPan</t>
  </si>
  <si>
    <t>requestBody.formData.promotersEquityNumShares.category</t>
  </si>
  <si>
    <t>France, Metropolitan</t>
  </si>
  <si>
    <t>French Guiana</t>
  </si>
  <si>
    <t>French Polynesia</t>
  </si>
  <si>
    <t>French Southern Territories</t>
  </si>
  <si>
    <t>Gabon</t>
  </si>
  <si>
    <t>requestBody.formData.promotersEquityNumShares.indian</t>
  </si>
  <si>
    <t>numOfEquityShares</t>
  </si>
  <si>
    <t>requestBody.formData.promotersEquityNumShares.nonresidentIndian</t>
  </si>
  <si>
    <t>i Issues of shares</t>
  </si>
  <si>
    <t>The Gambia</t>
  </si>
  <si>
    <t>Georgia</t>
  </si>
  <si>
    <t>Germany</t>
  </si>
  <si>
    <t>cessationDate</t>
  </si>
  <si>
    <t>requestBody.formData.promotersEquityNumShares.foreignNational</t>
  </si>
  <si>
    <t>ii Re-issue of forfeited shares</t>
  </si>
  <si>
    <t>Ghana</t>
  </si>
  <si>
    <t>Gibraltar</t>
  </si>
  <si>
    <t>Greece</t>
  </si>
  <si>
    <t>requestBody.formData.changeInDirectorAndKMPDuringYear</t>
  </si>
  <si>
    <t>requestBody.formData.promotersEquityNumShares.centralGovernment</t>
  </si>
  <si>
    <t>iii Others, specify</t>
  </si>
  <si>
    <t>Greenland</t>
  </si>
  <si>
    <t>Grenada</t>
  </si>
  <si>
    <t>Guadeloupe</t>
  </si>
  <si>
    <t>requestBody.formData.promotersEquityNumShares.government</t>
  </si>
  <si>
    <t>Guam</t>
  </si>
  <si>
    <t>requestBody.formData.promotersEquityNumShares.governmentCompanies</t>
  </si>
  <si>
    <t>requestBody.formData.promotersEquityNumShares.insuranceCompanies</t>
  </si>
  <si>
    <t>i Redemption of shares</t>
  </si>
  <si>
    <t>Guatemala</t>
  </si>
  <si>
    <t>Guinea</t>
  </si>
  <si>
    <t>Guinea-bissau</t>
  </si>
  <si>
    <t>natureOfChange</t>
  </si>
  <si>
    <t>requestBody.formData.promotersEquityNumShares.banks</t>
  </si>
  <si>
    <t>Guyana</t>
  </si>
  <si>
    <t>Haiti</t>
  </si>
  <si>
    <t>Heard and Mc Donald Islands</t>
  </si>
  <si>
    <t>requestBody.formData.promoterDetails</t>
  </si>
  <si>
    <t>requestBody.formData.promotersEquityNumShares.financialInstitutions</t>
  </si>
  <si>
    <t>Holy See (Vatican City State)</t>
  </si>
  <si>
    <t>Honduras</t>
  </si>
  <si>
    <t>Hong Kong</t>
  </si>
  <si>
    <t>BeginningYear</t>
  </si>
  <si>
    <t>requestBody.formData.promotersEquityNumShares.foreignInstitutionalInvestors</t>
  </si>
  <si>
    <t>Hungary</t>
  </si>
  <si>
    <t>Iceland</t>
  </si>
  <si>
    <t>Indonesia</t>
  </si>
  <si>
    <t>EndYear</t>
  </si>
  <si>
    <t>requestBody.formData.promotersEquityNumShares.mutualFunds</t>
  </si>
  <si>
    <t>Iran</t>
  </si>
  <si>
    <t>requestBody.formData.promotersEquityNumShares.ventureCapital</t>
  </si>
  <si>
    <t>requestBody.formData.promotersEquityNumShares.bodycorporate</t>
  </si>
  <si>
    <t>requestBody.formData.promotersEquityNumShares.others</t>
  </si>
  <si>
    <t xml:space="preserve">   ISIN of the equity shares of the company</t>
  </si>
  <si>
    <t>requestBody.formData.promotersEquityNumShares.total</t>
  </si>
  <si>
    <t>requestBody.formData.promotersEquityPercentage.type</t>
  </si>
  <si>
    <t>ii Details of stock split/consolidation during the year (for each class of shares)</t>
  </si>
  <si>
    <t>Somalia</t>
  </si>
  <si>
    <t>requestBody.formData.promotersEquityPercentage.shareValue</t>
  </si>
  <si>
    <t>Percentage</t>
  </si>
  <si>
    <t>Nauru</t>
  </si>
  <si>
    <t>requestBody.formData.promotersEquityPercentage.category</t>
  </si>
  <si>
    <t>Before split /  Consolidation</t>
  </si>
  <si>
    <t>After split / consolidation</t>
  </si>
  <si>
    <t>requestBody.formData.promotersEquityPercentage.indian</t>
  </si>
  <si>
    <t>Face value per share</t>
  </si>
  <si>
    <t>requestBody.formData.promotersEquityPercentage.nonresidentIndian</t>
  </si>
  <si>
    <t>Iraq</t>
  </si>
  <si>
    <t>requestBody.formData.promotersEquityPercentage.foreignNational</t>
  </si>
  <si>
    <t>requestBody.formData.promotersEquityPercentage.centralGovernment</t>
  </si>
  <si>
    <t xml:space="preserve">iii Details of shares/Debentures Transfers since closure date of last financial year (or in the case of the first return at any time since the incorporation of the company) </t>
  </si>
  <si>
    <t>requestBody.formData.promotersEquityPercentage.government</t>
  </si>
  <si>
    <t>requestBody.formData.promotersEquityPercentage.governmentCompanies</t>
  </si>
  <si>
    <t>Nigeria</t>
  </si>
  <si>
    <t>requestBody.formData.promotersEquityPercentage.insuranceCompanies</t>
  </si>
  <si>
    <t>Namibia</t>
  </si>
  <si>
    <t>requestBody.formData.promotersEquityPercentage.banks</t>
  </si>
  <si>
    <t xml:space="preserve">    Number of transfers</t>
  </si>
  <si>
    <t>requestBody.formData.promotersEquityPercentage.financialInstitutions</t>
  </si>
  <si>
    <t>requestBody.formData.promotersEquityPercentage.foreignInstitutionalInvestors</t>
  </si>
  <si>
    <t>iv Debentures (Outstanding as at the end of financial year)</t>
  </si>
  <si>
    <t>requestBody.formData.promotersEquityPercentage.mutualFunds</t>
  </si>
  <si>
    <t>requestBody.formData.promotersEquityPercentage.ventureCapital</t>
  </si>
  <si>
    <t xml:space="preserve">    (a) Non-convertible debentures</t>
  </si>
  <si>
    <t>requestBody.formData.promotersEquityPercentage.bodycorporate</t>
  </si>
  <si>
    <t>requestBody.formData.promotersEquityPercentage.others</t>
  </si>
  <si>
    <t xml:space="preserve">    *Number of classes</t>
  </si>
  <si>
    <t>Norway</t>
  </si>
  <si>
    <t>requestBody.formData.promotersEquityPercentage.total</t>
  </si>
  <si>
    <t>Myanmar (Burma)</t>
  </si>
  <si>
    <t>requestBody.formData.promotersPreferenceNumShares.type</t>
  </si>
  <si>
    <t>Classes of non-convertible debentures</t>
  </si>
  <si>
    <t>Number of units</t>
  </si>
  <si>
    <t>Nominal value per unit</t>
  </si>
  <si>
    <t>Total value (Outstanding at the end of the year)</t>
  </si>
  <si>
    <t>requestBody.formData.promotersPreferenceNumShares.shareValue</t>
  </si>
  <si>
    <t>Ireland</t>
  </si>
  <si>
    <t>requestBody.formData.promotersPreferenceNumShares.category</t>
  </si>
  <si>
    <t>Preference Shares</t>
  </si>
  <si>
    <t>North Macedonia</t>
  </si>
  <si>
    <t>Montenegro</t>
  </si>
  <si>
    <t>Laos</t>
  </si>
  <si>
    <t>requestBody.formData.promotersPreferenceNumShares.indian</t>
  </si>
  <si>
    <t>requestBody.formData.promotersPreferenceNumShares.nonresidentIndian</t>
  </si>
  <si>
    <t>Outstanding as at the beginning of the year</t>
  </si>
  <si>
    <t>Outstanding as at the end of the year</t>
  </si>
  <si>
    <t>requestBody.formData.promotersPreferenceNumShares.foreignNational</t>
  </si>
  <si>
    <t>Israel</t>
  </si>
  <si>
    <t>Italy</t>
  </si>
  <si>
    <t>requestBody.formData.promotersPreferenceNumShares.centralGovernment</t>
  </si>
  <si>
    <t>Kosovo</t>
  </si>
  <si>
    <t>Eswatini</t>
  </si>
  <si>
    <t>Cabo Verde</t>
  </si>
  <si>
    <t>Brunei</t>
  </si>
  <si>
    <t>requestBody.formData.promotersPreferenceNumShares.government</t>
  </si>
  <si>
    <t>requestBody.formData.promotersPreferenceNumShares.governmentCompanies</t>
  </si>
  <si>
    <t xml:space="preserve">    (b) Partly convertible debentures</t>
  </si>
  <si>
    <t>requestBody.formData.promotersPreferenceNumShares.insuranceCompanies</t>
  </si>
  <si>
    <t>requestBody.formData.promotersPreferenceNumShares.banks</t>
  </si>
  <si>
    <t>Northern Mariana Islands</t>
  </si>
  <si>
    <t>requestBody.formData.promotersPreferenceNumShares.financialInstitutions</t>
  </si>
  <si>
    <t>Mozambique</t>
  </si>
  <si>
    <t>requestBody.formData.promotersPreferenceNumShares.foreignInstitutionalInvestors</t>
  </si>
  <si>
    <t>Classes of partly convertible debentures</t>
  </si>
  <si>
    <t>requestBody.formData.promotersPreferenceNumShares.mutualFunds</t>
  </si>
  <si>
    <t>Jamaica</t>
  </si>
  <si>
    <t>requestBody.formData.promotersPreferenceNumShares.ventureCapital</t>
  </si>
  <si>
    <t>Palestinian Territory, Occupied</t>
  </si>
  <si>
    <t>Saint Martin</t>
  </si>
  <si>
    <t>Saint Barthélemy</t>
  </si>
  <si>
    <t>requestBody.formData.promotersPreferenceNumShares.bodycorporate</t>
  </si>
  <si>
    <t>requestBody.formData.promotersPreferenceNumShares.others</t>
  </si>
  <si>
    <t>requestBody.formData.promotersPreferenceNumShares.total</t>
  </si>
  <si>
    <t>Japan</t>
  </si>
  <si>
    <t>Jordan</t>
  </si>
  <si>
    <t>requestBody.formData.promotersPreferencePercentage.type</t>
  </si>
  <si>
    <t>Serbia and Montenegro</t>
  </si>
  <si>
    <t>Aland Islands</t>
  </si>
  <si>
    <t>Isle of Man</t>
  </si>
  <si>
    <t>Serbia</t>
  </si>
  <si>
    <t>requestBody.formData.promotersPreferencePercentage.shareValue</t>
  </si>
  <si>
    <t>requestBody.formData.promotersPreferencePercentage.category</t>
  </si>
  <si>
    <t xml:space="preserve">    (c) Fully convertible debentures</t>
  </si>
  <si>
    <t>requestBody.formData.promotersPreferencePercentage.indian</t>
  </si>
  <si>
    <t>requestBody.formData.promotersPreferencePercentage.nonresidentIndian</t>
  </si>
  <si>
    <t>Norfolk Island</t>
  </si>
  <si>
    <t>requestBody.formData.promotersPreferencePercentage.foreignNational</t>
  </si>
  <si>
    <t>Morocco</t>
  </si>
  <si>
    <t>requestBody.formData.promotersPreferencePercentage.centralGovernment</t>
  </si>
  <si>
    <t>Classes of fully convertible debentures</t>
  </si>
  <si>
    <t>Nominal value</t>
  </si>
  <si>
    <t>requestBody.formData.promotersPreferencePercentage.government</t>
  </si>
  <si>
    <t>Kazakhstan</t>
  </si>
  <si>
    <t>requestBody.formData.promotersPreferencePercentage.governmentCompanies</t>
  </si>
  <si>
    <t>Saint Helena and Dependencies</t>
  </si>
  <si>
    <t>Jersey</t>
  </si>
  <si>
    <t>Guernsey</t>
  </si>
  <si>
    <t>requestBody.formData.promotersPreferencePercentage.insuranceCompanies</t>
  </si>
  <si>
    <t>requestBody.formData.promotersPreferencePercentage.banks</t>
  </si>
  <si>
    <t>requestBody.formData.promotersPreferencePercentage.financialInstitutions</t>
  </si>
  <si>
    <t>Kenya</t>
  </si>
  <si>
    <t>Kiribati</t>
  </si>
  <si>
    <t>requestBody.formData.promotersPreferencePercentage.foreignInstitutionalInvestors</t>
  </si>
  <si>
    <t>Zimbabwe</t>
  </si>
  <si>
    <t>Zambia</t>
  </si>
  <si>
    <t>Yugoslavia</t>
  </si>
  <si>
    <t>Yemen</t>
  </si>
  <si>
    <t>requestBody.formData.promotersPreferencePercentage.mutualFunds</t>
  </si>
  <si>
    <t>Montserrat</t>
  </si>
  <si>
    <t>requestBody.formData.promotersPreferencePercentage.ventureCapital</t>
  </si>
  <si>
    <t xml:space="preserve">   (d) Summary of Indebtedness</t>
  </si>
  <si>
    <t>requestBody.formData.promotersPreferencePercentage.bodycorporate</t>
  </si>
  <si>
    <t>requestBody.formData.promotersPreferencePercentage.others</t>
  </si>
  <si>
    <t>requestBody.formData.promotersPreferencePercentage.total</t>
  </si>
  <si>
    <t>Non-convertible debentures</t>
  </si>
  <si>
    <t>requestBody.formData.publicEquityNumShares.type</t>
  </si>
  <si>
    <t>SHARE HOLDING PATTERN Public/Other than promoters</t>
  </si>
  <si>
    <t>Partly convertible debentures</t>
  </si>
  <si>
    <t>requestBody.formData.publicEquityNumShares.shareValue</t>
  </si>
  <si>
    <t>Fully convertible debentures</t>
  </si>
  <si>
    <t>requestBody.formData.publicEquityNumShares.category</t>
  </si>
  <si>
    <t>Western Sahara</t>
  </si>
  <si>
    <t>Wallis and Futuna Islands</t>
  </si>
  <si>
    <t>Virgin Islands (U.S.)</t>
  </si>
  <si>
    <t>Virgin Islands (British)</t>
  </si>
  <si>
    <t>requestBody.formData.publicEquityNumShares.indian</t>
  </si>
  <si>
    <t>requestBody.formData.publicEquityNumShares.nonresidentIndian</t>
  </si>
  <si>
    <t xml:space="preserve">  v Securities (other than shares and debentures)</t>
  </si>
  <si>
    <t>requestBody.formData.publicEquityNumShares.foreignNational</t>
  </si>
  <si>
    <t>requestBody.formData.publicEquityNumShares.centralGovernment</t>
  </si>
  <si>
    <t>Type of Securities</t>
  </si>
  <si>
    <t>Number of  Securities</t>
  </si>
  <si>
    <t>Nominal Value of each Unit</t>
  </si>
  <si>
    <t>Total Nominal Value</t>
  </si>
  <si>
    <t>Paid up Value of each Unit</t>
  </si>
  <si>
    <t>Total Paid  up Value</t>
  </si>
  <si>
    <t>requestBody.formData.publicEquityNumShares.government</t>
  </si>
  <si>
    <t>KISHORI JAYENDRA UDESHI</t>
  </si>
  <si>
    <t>requestBody.formData.publicEquityNumShares.governmentCompanies</t>
  </si>
  <si>
    <t>Vietnam</t>
  </si>
  <si>
    <t>Venezuela</t>
  </si>
  <si>
    <t>Vanuatu</t>
  </si>
  <si>
    <t>requestBody.formData.publicEquityNumShares.insuranceCompanies</t>
  </si>
  <si>
    <t>requestBody.formData.publicEquityNumShares.banks</t>
  </si>
  <si>
    <t>V Turnover and net worth of the company (as defined in the Companies Act, 2013)</t>
  </si>
  <si>
    <t>requestBody.formData.publicEquityNumShares.financialInstitutions</t>
  </si>
  <si>
    <t>requestBody.formData.publicEquityNumShares.foreignInstitutionalInvestors</t>
  </si>
  <si>
    <t>i *Turnover</t>
  </si>
  <si>
    <t>requestBody.formData.publicEquityNumShares.mutualFunds</t>
  </si>
  <si>
    <t>requestBody.formData.publicEquityNumShares.ventureCapital</t>
  </si>
  <si>
    <r>
      <rPr>
        <sz val="10"/>
        <color theme="1"/>
        <rFont val="Calibri"/>
        <family val="2"/>
      </rPr>
      <t>ii *</t>
    </r>
    <r>
      <rPr>
        <sz val="11"/>
        <color theme="1"/>
        <rFont val="Calibri"/>
        <family val="2"/>
      </rPr>
      <t xml:space="preserve"> </t>
    </r>
    <r>
      <rPr>
        <sz val="10"/>
        <color theme="1"/>
        <rFont val="Calibri"/>
        <family val="2"/>
      </rPr>
      <t>Net worth of the Company</t>
    </r>
  </si>
  <si>
    <t>requestBody.formData.publicEquityNumShares.bodycorporate</t>
  </si>
  <si>
    <t>requestBody.formData.publicEquityNumShares.others</t>
  </si>
  <si>
    <t>Mongolia</t>
  </si>
  <si>
    <t>VI SHARE HOLDING PATTERN</t>
  </si>
  <si>
    <t>requestBody.formData.publicEquityNumShares.total</t>
  </si>
  <si>
    <t>requestBody.formData.publicEquityPercentage.type</t>
  </si>
  <si>
    <r>
      <rPr>
        <b/>
        <sz val="10"/>
        <color theme="1"/>
        <rFont val="Calibri"/>
        <family val="2"/>
      </rPr>
      <t>A</t>
    </r>
    <r>
      <rPr>
        <sz val="10"/>
        <color theme="1"/>
        <rFont val="Calibri"/>
        <family val="2"/>
      </rPr>
      <t xml:space="preserve"> </t>
    </r>
    <r>
      <rPr>
        <b/>
        <sz val="10"/>
        <color theme="1"/>
        <rFont val="Calibri"/>
        <family val="2"/>
      </rPr>
      <t>Promoters</t>
    </r>
  </si>
  <si>
    <t>requestBody.formData.publicEquityPercentage.shareValue</t>
  </si>
  <si>
    <t>requestBody.formData.publicEquityPercentage.category</t>
  </si>
  <si>
    <t>S.
No</t>
  </si>
  <si>
    <t>Category</t>
  </si>
  <si>
    <t>Equity</t>
  </si>
  <si>
    <t>Preference</t>
  </si>
  <si>
    <t>requestBody.formData.publicEquityPercentage.indian</t>
  </si>
  <si>
    <t>requestBody.formData.publicEquityPercentage.nonresidentIndian</t>
  </si>
  <si>
    <t>Individual/Hindu Undivided Family</t>
  </si>
  <si>
    <t>requestBody.formData.publicEquityPercentage.foreignNational</t>
  </si>
  <si>
    <t>(i) Indian</t>
  </si>
  <si>
    <t>requestBody.formData.publicEquityPercentage.centralGovernment</t>
  </si>
  <si>
    <t>(ii) Non-resident Indian (NRI)</t>
  </si>
  <si>
    <t>requestBody.formData.publicEquityPercentage.government</t>
  </si>
  <si>
    <t>(iii) Foreign national (other than NRI)</t>
  </si>
  <si>
    <t>requestBody.formData.publicEquityPercentage.governmentCompanies</t>
  </si>
  <si>
    <t>Government</t>
  </si>
  <si>
    <t>requestBody.formData.publicEquityPercentage.insuranceCompanies</t>
  </si>
  <si>
    <t>(i) Central Government</t>
  </si>
  <si>
    <t>requestBody.formData.publicEquityPercentage.banks</t>
  </si>
  <si>
    <t>(ii) State Government</t>
  </si>
  <si>
    <t>requestBody.formData.publicEquityPercentage.financialInstitutions</t>
  </si>
  <si>
    <t>(iii) Government companies</t>
  </si>
  <si>
    <t>requestBody.formData.publicEquityPercentage.foreignInstitutionalInvestors</t>
  </si>
  <si>
    <t>Insurance companies</t>
  </si>
  <si>
    <t>requestBody.formData.publicEquityPercentage.mutualFunds</t>
  </si>
  <si>
    <t>Banks</t>
  </si>
  <si>
    <t>requestBody.formData.publicEquityPercentage.ventureCapital</t>
  </si>
  <si>
    <t>Financial institutions</t>
  </si>
  <si>
    <t>requestBody.formData.publicEquityPercentage.bodycorporate</t>
  </si>
  <si>
    <t>Foreign institutional investors</t>
  </si>
  <si>
    <t>requestBody.formData.publicEquityPercentage.others</t>
  </si>
  <si>
    <t>Mutual funds</t>
  </si>
  <si>
    <t>requestBody.formData.publicEquityPercentage.total</t>
  </si>
  <si>
    <t>Venture capital</t>
  </si>
  <si>
    <t>requestBody.formData.publicPreferenceNumShares.type</t>
  </si>
  <si>
    <t>Body corporate(not mentioned above)
(not mentioned above)</t>
  </si>
  <si>
    <t>requestBody.formData.publicPreferenceNumShares.shareValue</t>
  </si>
  <si>
    <t>requestBody.formData.publicPreferenceNumShares.category</t>
  </si>
  <si>
    <t>requestBody.formData.publicPreferenceNumShares.indian</t>
  </si>
  <si>
    <t>requestBody.formData.publicPreferenceNumShares.nonresidentIndian</t>
  </si>
  <si>
    <t xml:space="preserve">    Total number of shareholders (promoters)</t>
  </si>
  <si>
    <t>requestBody.formData.publicPreferenceNumShares.foreignNational</t>
  </si>
  <si>
    <t>requestBody.formData.publicPreferenceNumShares.centralGovernment</t>
  </si>
  <si>
    <r>
      <rPr>
        <b/>
        <sz val="10"/>
        <color theme="1"/>
        <rFont val="Calibri"/>
        <family val="2"/>
      </rPr>
      <t>B</t>
    </r>
    <r>
      <rPr>
        <sz val="10"/>
        <color theme="1"/>
        <rFont val="Calibri"/>
        <family val="2"/>
      </rPr>
      <t xml:space="preserve"> </t>
    </r>
    <r>
      <rPr>
        <b/>
        <sz val="10"/>
        <color theme="1"/>
        <rFont val="Calibri"/>
        <family val="2"/>
      </rPr>
      <t>Public/Other than promoters</t>
    </r>
  </si>
  <si>
    <t>requestBody.formData.publicPreferenceNumShares.government</t>
  </si>
  <si>
    <t>requestBody.formData.publicPreferenceNumShares.governmentCompanies</t>
  </si>
  <si>
    <t>requestBody.formData.publicPreferenceNumShares.insuranceCompanies</t>
  </si>
  <si>
    <t>requestBody.formData.publicPreferenceNumShares.banks</t>
  </si>
  <si>
    <t>requestBody.formData.publicPreferenceNumShares.financialInstitutions</t>
  </si>
  <si>
    <t>requestBody.formData.publicPreferenceNumShares.foreignInstitutionalInvestors</t>
  </si>
  <si>
    <t>requestBody.formData.publicPreferenceNumShares.mutualFunds</t>
  </si>
  <si>
    <t>requestBody.formData.publicPreferenceNumShares.ventureCapital</t>
  </si>
  <si>
    <t>requestBody.formData.publicPreferenceNumShares.bodycorporate</t>
  </si>
  <si>
    <t>requestBody.formData.publicPreferenceNumShares.others</t>
  </si>
  <si>
    <t>requestBody.formData.publicPreferenceNumShares.total</t>
  </si>
  <si>
    <t>requestBody.formData.publicPreferencePercentage.type</t>
  </si>
  <si>
    <t>requestBody.formData.publicPreferencePercentage.shareValue</t>
  </si>
  <si>
    <t>requestBody.formData.publicPreferencePercentage.category</t>
  </si>
  <si>
    <t>requestBody.formData.publicPreferencePercentage.indian</t>
  </si>
  <si>
    <t>requestBody.formData.publicPreferencePercentage.nonresidentIndian</t>
  </si>
  <si>
    <t>requestBody.formData.publicPreferencePercentage.foreignNational</t>
  </si>
  <si>
    <t>requestBody.formData.publicPreferencePercentage.centralGovernment</t>
  </si>
  <si>
    <t>requestBody.formData.publicPreferencePercentage.government</t>
  </si>
  <si>
    <t>requestBody.formData.publicPreferencePercentage.governmentCompanies</t>
  </si>
  <si>
    <t>requestBody.formData.publicPreferencePercentage.insuranceCompanies</t>
  </si>
  <si>
    <t>requestBody.formData.publicPreferencePercentage.banks</t>
  </si>
  <si>
    <t>Total number of shareholders (other than promoters)</t>
  </si>
  <si>
    <t>requestBody.formData.publicPreferencePercentage.financialInstitutions</t>
  </si>
  <si>
    <t>requestBody.formData.publicPreferencePercentage.foreignInstitutionalInvestors</t>
  </si>
  <si>
    <t>Total number of shareholders (Promoters + Public/Other than promoters)</t>
  </si>
  <si>
    <t>requestBody.formData.publicPreferencePercentage.mutualFunds</t>
  </si>
  <si>
    <t>requestBody.formData.publicPreferencePercentage.ventureCapital</t>
  </si>
  <si>
    <t xml:space="preserve">    Breakup of total number of shareholders (Promoters + Other than promoters)</t>
  </si>
  <si>
    <t>requestBody.formData.publicPreferencePercentage.bodycorporate</t>
  </si>
  <si>
    <t>requestBody.formData.publicPreferencePercentage.others</t>
  </si>
  <si>
    <t>Sl. No</t>
  </si>
  <si>
    <t>requestBody.formData.publicPreferencePercentage.total</t>
  </si>
  <si>
    <t>Individual - Female</t>
  </si>
  <si>
    <t>requestBody.formData.totalNumOfShareHoldersPromoters</t>
  </si>
  <si>
    <t>Individual - Male</t>
  </si>
  <si>
    <t>requestBody.formData.totalNumOfShareHoldersOtherThanPromotoers</t>
  </si>
  <si>
    <t>Individual - Transgender</t>
  </si>
  <si>
    <t>requestBody.formData.totalNumOfShareHoldersPromotersPlusOtherThanPromotoers</t>
  </si>
  <si>
    <t>Other than individuals</t>
  </si>
  <si>
    <t>requestBody.formData.detailsOfForeignInstInvestors</t>
  </si>
  <si>
    <t>requestBody.formData.numOfDirectorAndKMPAsOnFYDate</t>
  </si>
  <si>
    <t>requestBody.formData.convenedMeetingCount</t>
  </si>
  <si>
    <t>C Details of Foreign institutional investors’ (FIIs) holding shares of the company</t>
  </si>
  <si>
    <t>requestBody.formData.boradMettingCount</t>
  </si>
  <si>
    <t>requestBody.formData.comiteeMettingCount</t>
  </si>
  <si>
    <t>Name of the FII</t>
  </si>
  <si>
    <t>Address</t>
  </si>
  <si>
    <t>Date of Incorporation(DD/MM/YYYY)</t>
  </si>
  <si>
    <t>Country of Incorporation</t>
  </si>
  <si>
    <t>Number of shares held</t>
  </si>
  <si>
    <t>% of shares held</t>
  </si>
  <si>
    <t>requestBody.formData.whetherCompanyHasMadeCompliances</t>
  </si>
  <si>
    <t>A *Whether the company has made compliances and disclosures in respect of applicable provisions of the Companies Act, 2013 during the year</t>
  </si>
  <si>
    <t>NILESH SHIVJI VIKAMSEY</t>
  </si>
  <si>
    <t>requestBody.formData.reasons</t>
  </si>
  <si>
    <t>requestBody.formData.penaltyAndpunishmentDetailsImposedOnCompanyOrDir.nil</t>
  </si>
  <si>
    <t xml:space="preserve">A *DETAILS OF PENALTIES / PUNISHMENT IMPOSED ON COMPANY/DIRECTORS/OFFICERS             </t>
  </si>
  <si>
    <t>VII NUMBER OF PROMOTERS, MEMBERS, DEBENTURE HOLDERS
[Details of , Promoters, Members (other than promoters), Debenture holders]</t>
  </si>
  <si>
    <t>requestBody.formData.penaltyAndpunishmentDetailsImposedOnCompanyOrDir.numOfPenaltyAndpunishmentDetailsImposedOnCompanyOrDir</t>
  </si>
  <si>
    <t>requestBody.formData.compoundingOfOffence.nil</t>
  </si>
  <si>
    <t>B *DETAILS OF COMPOUNDING OF OFFENCES</t>
  </si>
  <si>
    <t>requestBody.formData.compoundingOfOffence.numOfcompoundingOfOffencer</t>
  </si>
  <si>
    <t>Details</t>
  </si>
  <si>
    <t>requestBody.formData.numOfShareHolderOrDebetureHolder</t>
  </si>
  <si>
    <t>Promoters</t>
  </si>
  <si>
    <t>Members(Other than Promoters)</t>
  </si>
  <si>
    <t>requestBody.formData.nonConvertibleDebentures.type</t>
  </si>
  <si>
    <t>requestBody.formData.nonConvertibleDebentures.outstandingAtBeginningYear</t>
  </si>
  <si>
    <t>VIII DETAILS OF DIRECTORS AND KEY MANAGERIAL PERSONNEL</t>
  </si>
  <si>
    <t>requestBody.formData.nonConvertibleDebentures.increasingDuringYear</t>
  </si>
  <si>
    <t>requestBody.formData.nonConvertibleDebentures.decreasingDuringYear</t>
  </si>
  <si>
    <t>A Composition of Board of Directors</t>
  </si>
  <si>
    <t>requestBody.formData.nonConvertibleDebentures.outstandingAtEndYear</t>
  </si>
  <si>
    <t>requestBody.formData.partlyConvertibleDebentures.type</t>
  </si>
  <si>
    <t>Part-convertible debentures</t>
  </si>
  <si>
    <t xml:space="preserve">Category </t>
  </si>
  <si>
    <t>Number of directors at the beginning of the year</t>
  </si>
  <si>
    <t>Number of directors at the end of the year</t>
  </si>
  <si>
    <t>Percentage of shares held by directors as at the end of year</t>
  </si>
  <si>
    <t>requestBody.formData.partlyConvertibleDebentures.outstandingAtBeginningYear</t>
  </si>
  <si>
    <t>Executive</t>
  </si>
  <si>
    <t>Non-executive</t>
  </si>
  <si>
    <t>requestBody.formData.partlyConvertibleDebentures.increasingDuringYear</t>
  </si>
  <si>
    <t xml:space="preserve">A Promoter </t>
  </si>
  <si>
    <t>requestBody.formData.partlyConvertibleDebentures.decreasingDuringYear</t>
  </si>
  <si>
    <t xml:space="preserve">B Non-Promoter </t>
  </si>
  <si>
    <t>requestBody.formData.partlyConvertibleDebentures.outstandingAtEndYear</t>
  </si>
  <si>
    <t>i Non-Independent</t>
  </si>
  <si>
    <t>requestBody.formData.fullyConvertibleDebentures.type</t>
  </si>
  <si>
    <t>Full-convertible debentures</t>
  </si>
  <si>
    <t>ii Independent</t>
  </si>
  <si>
    <t>requestBody.formData.fullyConvertibleDebentures.outstandingAtBeginningYear</t>
  </si>
  <si>
    <t>C Nominee Directors representing</t>
  </si>
  <si>
    <t>requestBody.formData.fullyConvertibleDebentures.increasingDuringYear</t>
  </si>
  <si>
    <t>i. Banks and FIs</t>
  </si>
  <si>
    <t>requestBody.formData.fullyConvertibleDebentures.decreasingDuringYear</t>
  </si>
  <si>
    <t xml:space="preserve">ii Investing institutions  </t>
  </si>
  <si>
    <t>requestBody.formData.fullyConvertibleDebentures.outstandingAtEndYear</t>
  </si>
  <si>
    <t>iii Government</t>
  </si>
  <si>
    <t>requestBody.formData.promoter.category</t>
  </si>
  <si>
    <t>Promoter</t>
  </si>
  <si>
    <t xml:space="preserve">iv Small share holders </t>
  </si>
  <si>
    <t>requestBody.formData.promoter.BeginningYearExecutive</t>
  </si>
  <si>
    <t xml:space="preserve">        TRUE</t>
  </si>
  <si>
    <t>v Others</t>
  </si>
  <si>
    <t>requestBody.formData.promoter.BeginningYearNonExecutive</t>
  </si>
  <si>
    <t xml:space="preserve">Total </t>
  </si>
  <si>
    <t>requestBody.formData.promoter.endYearExecutive</t>
  </si>
  <si>
    <t>requestBody.formData.promoter.endYearNonExecutive</t>
  </si>
  <si>
    <t xml:space="preserve">*Number of Directors and Key managerial personnel (who is not director) as on  the financial year end date </t>
  </si>
  <si>
    <t>8</t>
  </si>
  <si>
    <t>requestBody.formData.promoter.percentExecutive</t>
  </si>
  <si>
    <t>Private Safaris (East Africa) Ltd.</t>
  </si>
  <si>
    <t xml:space="preserve">     </t>
  </si>
  <si>
    <t>requestBody.formData.promoter.percentNonExecutive</t>
  </si>
  <si>
    <t>B (i) Details of directors and Key managerial personnel as on the closure of financial year</t>
  </si>
  <si>
    <t>requestBody.formData.nonPromoter.category</t>
  </si>
  <si>
    <t>Non-Promoter</t>
  </si>
  <si>
    <t>requestBody.formData.nonPromoter.BeginningYearExecutive</t>
  </si>
  <si>
    <t>Name</t>
  </si>
  <si>
    <t>DIN/PAN</t>
  </si>
  <si>
    <t>Designation</t>
  </si>
  <si>
    <t>Number of equity shares held</t>
  </si>
  <si>
    <t>Date of cessation (after closure of financial year : If any) (DD/MM/YYY)</t>
  </si>
  <si>
    <t>requestBody.formData.nonPromoter.BeginningYearNonExecutive</t>
  </si>
  <si>
    <t>01344073</t>
  </si>
  <si>
    <t>00008542</t>
  </si>
  <si>
    <t>00031213</t>
  </si>
  <si>
    <t>06413771</t>
  </si>
  <si>
    <t>01/06/2025</t>
  </si>
  <si>
    <t>requestBody.formData.nonPromoter.endYearExecutive</t>
  </si>
  <si>
    <t>requestBody.formData.nonPromoter.endYearNonExecutive</t>
  </si>
  <si>
    <t>B (ii) *Particulars of change in director(s) and Key managerial personnel during the year</t>
  </si>
  <si>
    <t>Solomon Islands</t>
  </si>
  <si>
    <t>requestBody.formData.nonPromoter.percentExecutive</t>
  </si>
  <si>
    <t>Monaco</t>
  </si>
  <si>
    <t>requestBody.formData.nonPromoter.percentNonExecutive</t>
  </si>
  <si>
    <t xml:space="preserve">Name </t>
  </si>
  <si>
    <t>Designation at the beginning / during the financial year</t>
  </si>
  <si>
    <t>Date of appointment/ change in designation/ cessation (DD/MM/YYYY)</t>
  </si>
  <si>
    <t>Nature of change (Appointment/ Change in designation/ Cessation)</t>
  </si>
  <si>
    <t>requestBody.formData.nonIndependent.category</t>
  </si>
  <si>
    <t>Non-Independent</t>
  </si>
  <si>
    <t>Kuwait</t>
  </si>
  <si>
    <t>Korea, South</t>
  </si>
  <si>
    <t>Korea, North</t>
  </si>
  <si>
    <t>29/10/2024</t>
  </si>
  <si>
    <t>Debenture Holders</t>
  </si>
  <si>
    <t>requestBody.formData.nonIndependent.BeginningYearExecutive</t>
  </si>
  <si>
    <t>requestBody.formData.nonIndependent.BeginningYearNonExecutive</t>
  </si>
  <si>
    <t>IX MEETINGS OF MEMBERS/CLASS OF MEMBERS/ BOARD/COMMITTEES OF THE BOARD OF DIRECTORS</t>
  </si>
  <si>
    <t>requestBody.formData.nonIndependent.endYearExecutive</t>
  </si>
  <si>
    <t>requestBody.formData.nonIndependent.endYearNonExecutive</t>
  </si>
  <si>
    <t>A MEMBERS/CLASS /REQUISITIONED/NCLT/COURT CONVENED MEETINGS</t>
  </si>
  <si>
    <t>requestBody.formData.nonIndependent.percentExecutive</t>
  </si>
  <si>
    <t>requestBody.formData.nonIndependent.percentNonExecutive</t>
  </si>
  <si>
    <t xml:space="preserve">    *Number of meetings held</t>
  </si>
  <si>
    <t>Slovenia</t>
  </si>
  <si>
    <t>requestBody.formData.independent.category</t>
  </si>
  <si>
    <t>Independent</t>
  </si>
  <si>
    <t>Moldova</t>
  </si>
  <si>
    <t>requestBody.formData.independent.BeginningYearExecutive</t>
  </si>
  <si>
    <t>Type of meeting</t>
  </si>
  <si>
    <t>Date of meeting (DD/MM/YYYY)</t>
  </si>
  <si>
    <t>Total Number of Members entitled to attend meeting</t>
  </si>
  <si>
    <t>Attendance</t>
  </si>
  <si>
    <t>requestBody.formData.independent.BeginningYearNonExecutive</t>
  </si>
  <si>
    <t>Number of members attended</t>
  </si>
  <si>
    <t>% of total shareholding</t>
  </si>
  <si>
    <t>requestBody.formData.independent.endYearExecutive</t>
  </si>
  <si>
    <t>Lesotho</t>
  </si>
  <si>
    <t>requestBody.formData.independent.endYearNonExecutive</t>
  </si>
  <si>
    <t>requestBody.formData.independent.percentExecutive</t>
  </si>
  <si>
    <t>B BOARD MEETINGS</t>
  </si>
  <si>
    <t>requestBody.formData.independent.percentNonExecutive</t>
  </si>
  <si>
    <t>requestBody.formData.nomineeDirectorsRepresenting.category</t>
  </si>
  <si>
    <t>Nominee Directors representing</t>
  </si>
  <si>
    <t>Slovakia</t>
  </si>
  <si>
    <t>requestBody.formData.nomineeDirectorsRepresenting.BeginningYearExecutive</t>
  </si>
  <si>
    <t>Australian Tours Management Pty Ltd.</t>
  </si>
  <si>
    <t>requestBody.formData.nomineeDirectorsRepresenting.BeginningYearNonExecutive</t>
  </si>
  <si>
    <t>S.No.</t>
  </si>
  <si>
    <t xml:space="preserve">Total Number of directors as on the date of meeting  </t>
  </si>
  <si>
    <t>requestBody.formData.nomineeDirectorsRepresenting.endYearExecutive</t>
  </si>
  <si>
    <t>Number of directors attended</t>
  </si>
  <si>
    <t>% of attendance</t>
  </si>
  <si>
    <t>requestBody.formData.nomineeDirectorsRepresenting.endYearNonExecutive</t>
  </si>
  <si>
    <t>Lebanon</t>
  </si>
  <si>
    <t>Latvia</t>
  </si>
  <si>
    <t>requestBody.formData.nomineeDirectorsRepresenting.percentExecutive</t>
  </si>
  <si>
    <t>requestBody.formData.nomineeDirectorsRepresenting.percentNonExecutive</t>
  </si>
  <si>
    <t>C COMMITTEE MEETINGS</t>
  </si>
  <si>
    <t>requestBody.formData.banksAndFis.category</t>
  </si>
  <si>
    <t>Banks &amp; FIs</t>
  </si>
  <si>
    <t>requestBody.formData.banksAndFis.BeginningYearExecutive</t>
  </si>
  <si>
    <t xml:space="preserve">    Number of meetings held</t>
  </si>
  <si>
    <t>Singapore</t>
  </si>
  <si>
    <t>requestBody.formData.banksAndFis.BeginningYearNonExecutive</t>
  </si>
  <si>
    <t>Kuoni Australia Holding Pty Ltd.</t>
  </si>
  <si>
    <t>requestBody.formData.banksAndFis.endYearExecutive</t>
  </si>
  <si>
    <t>Total Number of Members as on the date of meeting</t>
  </si>
  <si>
    <t>requestBody.formData.banksAndFis.endYearNonExecutive</t>
  </si>
  <si>
    <t>requestBody.formData.banksAndFis.percentExecutive</t>
  </si>
  <si>
    <t>Lao People's Democratic Republ</t>
  </si>
  <si>
    <t>Kyrgyzstan</t>
  </si>
  <si>
    <t>requestBody.formData.banksAndFis.percentNonExecutive</t>
  </si>
  <si>
    <t>requestBody.formData.investingInstitutions.category</t>
  </si>
  <si>
    <t>Investing institutions</t>
  </si>
  <si>
    <t>D ATTENDANCE OF DIRECTORS</t>
  </si>
  <si>
    <t>requestBody.formData.investingInstitutions.BeginningYearExecutive</t>
  </si>
  <si>
    <t>requestBody.formData.investingInstitutions.BeginningYearNonExecutive</t>
  </si>
  <si>
    <t>Name of the Director</t>
  </si>
  <si>
    <t>Board Meetings</t>
  </si>
  <si>
    <t>Committee Meetings</t>
  </si>
  <si>
    <t>Whether attended AGMheld on</t>
  </si>
  <si>
    <t>requestBody.formData.investingInstitutions.endYearExecutive</t>
  </si>
  <si>
    <t>Number of Meetings  which  director was entitled to attend</t>
  </si>
  <si>
    <t>Number of Meetings attended</t>
  </si>
  <si>
    <t>Number of Meetings which director was entitled to attend</t>
  </si>
  <si>
    <t>requestBody.formData.investingInstitutions.endYearNonExecutive</t>
  </si>
  <si>
    <t>VISHAL SURI</t>
  </si>
  <si>
    <t>MADHAVAN MENON KARUNAKARAN</t>
  </si>
  <si>
    <t>Liechtenstein</t>
  </si>
  <si>
    <t>Lithuania</t>
  </si>
  <si>
    <t>requestBody.formData.investingInstitutions.percentExecutive</t>
  </si>
  <si>
    <t>requestBody.formData.investingInstitutions.percentNonExecutive</t>
  </si>
  <si>
    <t>requestBody.formData.government.category</t>
  </si>
  <si>
    <t>Muscat Desert Adventures Tourism LLC</t>
  </si>
  <si>
    <t>requestBody.formData.government.BeginningYearExecutive</t>
  </si>
  <si>
    <t>X REMUNERATION OF DIRECTORS AND KEY MANAGERIAL PERSONNEL</t>
  </si>
  <si>
    <t>Niue</t>
  </si>
  <si>
    <t>requestBody.formData.government.BeginningYearNonExecutive</t>
  </si>
  <si>
    <t>Kuoni Private Safaris Namibia (Pty) Ltd.</t>
  </si>
  <si>
    <t>requestBody.formData.government.endYearExecutive</t>
  </si>
  <si>
    <t>A *Number of  Managing Director, Whole-time Directors and/or Manager  whose remuneration details to be entered</t>
  </si>
  <si>
    <t>requestBody.formData.government.endYearNonExecutive</t>
  </si>
  <si>
    <t xml:space="preserve">      </t>
  </si>
  <si>
    <t>requestBody.formData.government.percentExecutive</t>
  </si>
  <si>
    <t xml:space="preserve">S. No. </t>
  </si>
  <si>
    <t>Gross salary</t>
  </si>
  <si>
    <t>Commission</t>
  </si>
  <si>
    <t>Stock Option/ Sweat equity</t>
  </si>
  <si>
    <t>Total amount</t>
  </si>
  <si>
    <t>requestBody.formData.government.percentNonExecutive</t>
  </si>
  <si>
    <t>AKXPA8786A</t>
  </si>
  <si>
    <t>SHAILY RANJAN GUPTA</t>
  </si>
  <si>
    <t>requestBody.formData.smallShareHolders.category</t>
  </si>
  <si>
    <t>Small share holders</t>
  </si>
  <si>
    <t>Uzbekistan</t>
  </si>
  <si>
    <t>Uruguay</t>
  </si>
  <si>
    <t>United States Minor Outlying I</t>
  </si>
  <si>
    <t>United Kingdom</t>
  </si>
  <si>
    <t>United Arab Emirates</t>
  </si>
  <si>
    <t>requestBody.formData.smallShareHolders.BeginningYearExecutive</t>
  </si>
  <si>
    <t>requestBody.formData.smallShareHolders.BeginningYearNonExecutive</t>
  </si>
  <si>
    <t xml:space="preserve">B *Number of  CEO, CFO and Company secretary whose remuneration details to be entered       </t>
  </si>
  <si>
    <t>requestBody.formData.smallShareHolders.endYearExecutive</t>
  </si>
  <si>
    <t>requestBody.formData.smallShareHolders.endYearNonExecutive</t>
  </si>
  <si>
    <t>requestBody.formData.smallShareHolders.percentExecutive</t>
  </si>
  <si>
    <t>AAEPK7693K</t>
  </si>
  <si>
    <t>FARROUKH KOLAH</t>
  </si>
  <si>
    <t>requestBody.formData.smallShareHolders.percentNonExecutive</t>
  </si>
  <si>
    <t>Ukraine</t>
  </si>
  <si>
    <t>Uganda</t>
  </si>
  <si>
    <t>United States</t>
  </si>
  <si>
    <t>Tuvalu</t>
  </si>
  <si>
    <t>Turks and Caicos Islands</t>
  </si>
  <si>
    <t>requestBody.formData.others.category</t>
  </si>
  <si>
    <t>requestBody.formData.others.BeginningYearExecutive</t>
  </si>
  <si>
    <t>C *Number of other directors whose remuneration details to be entered</t>
  </si>
  <si>
    <t>requestBody.formData.others.BeginningYearNonExecutive</t>
  </si>
  <si>
    <t>requestBody.formData.others.endYearExecutive</t>
  </si>
  <si>
    <t>requestBody.formData.others.endYearNonExecutive</t>
  </si>
  <si>
    <t>06368365</t>
  </si>
  <si>
    <t>02473708</t>
  </si>
  <si>
    <t>requestBody.formData.others.percentExecutive</t>
  </si>
  <si>
    <t>Turkmenistan</t>
  </si>
  <si>
    <t>Turkey</t>
  </si>
  <si>
    <t>Tunisia</t>
  </si>
  <si>
    <t>Trinidad and Tobago</t>
  </si>
  <si>
    <t>Tonga</t>
  </si>
  <si>
    <t>requestBody.formData.others.percentNonExecutive</t>
  </si>
  <si>
    <t>requestBody.formData.equitySharesTotal.category</t>
  </si>
  <si>
    <t xml:space="preserve">XI MATTERS RELATED TO CERTIFICATION OF COMPLIANCES AND DISCLOSURES  </t>
  </si>
  <si>
    <t>requestBody.formData.equitySharesTotal.type</t>
  </si>
  <si>
    <t>requestBody.formData.equitySharesTotal.beginningOfYear</t>
  </si>
  <si>
    <t>Sierra Leone</t>
  </si>
  <si>
    <t>requestBody.formData.equitySharesTotal.increaseDuringYear</t>
  </si>
  <si>
    <t>Kuoni Private Safaris (Pty) Ltd.</t>
  </si>
  <si>
    <t>requestBody.formData.equitySharesTotal.publicIssue</t>
  </si>
  <si>
    <t>B If No, give reasons/observations</t>
  </si>
  <si>
    <t>requestBody.formData.equitySharesTotal.rightsIssue</t>
  </si>
  <si>
    <t>requestBody.formData.equitySharesTotal.bonusIssue</t>
  </si>
  <si>
    <t>requestBody.formData.equitySharesTotal.privatePlacement</t>
  </si>
  <si>
    <t>XII PENALTY AND PUNISHMENT – DETAILS THEREOF</t>
  </si>
  <si>
    <t>requestBody.formData.equitySharesTotal.esop</t>
  </si>
  <si>
    <t>requestBody.formData.equitySharesTotal.sweatEquitySharesAlloted</t>
  </si>
  <si>
    <t>requestBody.formData.equitySharesTotal.coversionOfPreferenceShare</t>
  </si>
  <si>
    <t>requestBody.formData.equitySharesTotal.coversionOfDebentures</t>
  </si>
  <si>
    <t>Number Of Penalties/Punishment imposed on company/directors/officers</t>
  </si>
  <si>
    <t>requestBody.formData.equitySharesTotal.gdrOrAdr</t>
  </si>
  <si>
    <t>requestBody.formData.equitySharesTotal.othersSpecify1</t>
  </si>
  <si>
    <t>Name of the company/ directors/ officers</t>
  </si>
  <si>
    <t>Name of the court/ concerned Authority</t>
  </si>
  <si>
    <t>Date of Order (DD/MM/YYYY)</t>
  </si>
  <si>
    <t>Name of the Act and section under which penalised / punished</t>
  </si>
  <si>
    <t>Details of penalty/ punishment</t>
  </si>
  <si>
    <t>Details of appeal (if any) including present status</t>
  </si>
  <si>
    <t>requestBody.formData.equitySharesTotal.decreaseDuringYear</t>
  </si>
  <si>
    <t>Libya</t>
  </si>
  <si>
    <t>requestBody.formData.equitySharesTotal.buyBackOfShares</t>
  </si>
  <si>
    <t>requestBody.formData.equitySharesTotal.sharesForfeited</t>
  </si>
  <si>
    <t>requestBody.formData.equitySharesTotal.reductionShareCapital</t>
  </si>
  <si>
    <t>requestBody.formData.equitySharesTotal.othersSpecify2</t>
  </si>
  <si>
    <t>Number of compounding of offences</t>
  </si>
  <si>
    <t>requestBody.formData.equitySharesTotal.endOfYear</t>
  </si>
  <si>
    <t>requestBody.formData.equitySharesTotalNominalAmount.category</t>
  </si>
  <si>
    <t>Name of the Act and section under which offence committed</t>
  </si>
  <si>
    <t>Particulars of offence</t>
  </si>
  <si>
    <t>Amount of compounding  (in rupees)</t>
  </si>
  <si>
    <t>requestBody.formData.equitySharesTotalNominalAmount.type</t>
  </si>
  <si>
    <t>Liberia</t>
  </si>
  <si>
    <t>requestBody.formData.equitySharesTotalNominalAmount.beginningOfYear</t>
  </si>
  <si>
    <t>requestBody.formData.equitySharesTotalNominalAmount.increaseDuringYear</t>
  </si>
  <si>
    <t>XIII Shareholder / Debenture holder details</t>
  </si>
  <si>
    <t>requestBody.formData.equitySharesTotalNominalAmount.publicIssue</t>
  </si>
  <si>
    <t>requestBody.formData.equitySharesTotalNominalAmount.rightsIssue</t>
  </si>
  <si>
    <t>Number of shareholder/ debenture holder</t>
  </si>
  <si>
    <t>requestBody.formData.equitySharesTotalNominalAmount.bonusIssue</t>
  </si>
  <si>
    <t>requestBody.formData.equitySharesTotalNominalAmount.privatePlacement</t>
  </si>
  <si>
    <t>XV COMPLIANCE OF SUB-SECTION (2) OF SECTION 92, IN CASE OF LISTED COMPANIES</t>
  </si>
  <si>
    <t>requestBody.formData.equitySharesTotalNominalAmount.esop</t>
  </si>
  <si>
    <t>requestBody.formData.equitySharesTotalNominalAmount.sweatEquitySharesAlloted</t>
  </si>
  <si>
    <t xml:space="preserve">In case of a listed company or a company having paid up share capital of Ten Crore rupees or more or turnover of Fifty Crore rupees or more, details of </t>
  </si>
  <si>
    <t>requestBody.formData.equitySharesTotalNominalAmount.coversionOfPreferenceShare</t>
  </si>
  <si>
    <t>company secretary in whole time practice certifying the annual return in Form MGT-8.</t>
  </si>
  <si>
    <t>requestBody.formData.equitySharesTotalNominalAmount.coversionOfDebentures</t>
  </si>
  <si>
    <t>requestBody.formData.equitySharesTotalNominalAmount.gdrOrAdr</t>
  </si>
  <si>
    <t>I/We certify that:</t>
  </si>
  <si>
    <t>requestBody.formData.equitySharesTotalNominalAmount.othersSpecify1</t>
  </si>
  <si>
    <t>requestBody.formData.equitySharesTotalNominalAmount.decreaseDuringYear</t>
  </si>
  <si>
    <t xml:space="preserve">(a) The return states the facts, as they stood on the date of the closure of the financial year aforesaid correctly and adequately. </t>
  </si>
  <si>
    <t>requestBody.formData.equitySharesTotalNominalAmount.buyBackOfShares</t>
  </si>
  <si>
    <t xml:space="preserve">(b) Unless otherwise expressly stated to the contrary elsewhere in this return, the Company has complied with applicable provisions of the Act during the </t>
  </si>
  <si>
    <t>requestBody.formData.equitySharesTotalNominalAmount.sharesForfeited</t>
  </si>
  <si>
    <t>financial year.</t>
  </si>
  <si>
    <t>requestBody.formData.equitySharesTotalNominalAmount.reductionShareCapital</t>
  </si>
  <si>
    <t xml:space="preserve">(c) The company has not, since the date of the closure of the last financial year with reference to which the last return was submitted or in the case of a first </t>
  </si>
  <si>
    <t>requestBody.formData.equitySharesTotalNominalAmount.othersSpecify2</t>
  </si>
  <si>
    <t xml:space="preserve">return since the date of incorporation of the company, issued any invitation to the public to subscribe for any securities of the company. </t>
  </si>
  <si>
    <t>requestBody.formData.equitySharesTotalNominalAmount.endOfYear</t>
  </si>
  <si>
    <t xml:space="preserve">(d) Where the annual return discloses the fact that the number of members, (except in case of one person company), of the company exceeds </t>
  </si>
  <si>
    <t>requestBody.formData.equitySharesTotalPaidUpAmount.category</t>
  </si>
  <si>
    <t>two hundred, the excess consists wholly of persons who under second proviso to clause (ii) of sub-section (68) of section 2 of the Act are not to be included in</t>
  </si>
  <si>
    <t>requestBody.formData.equitySharesTotalPaidUpAmount.type</t>
  </si>
  <si>
    <t>Total Paidup Amount</t>
  </si>
  <si>
    <t>reckoning the number of two hundred.</t>
  </si>
  <si>
    <t>requestBody.formData.equitySharesTotalPaidUpAmount.beginningOfYear</t>
  </si>
  <si>
    <t>requestBody.formData.equitySharesTotalPaidUpAmount.increaseDuringYear</t>
  </si>
  <si>
    <t xml:space="preserve">I/ We have examined the registers, records and books and papers of </t>
  </si>
  <si>
    <t xml:space="preserve">as required to be maintained under the </t>
  </si>
  <si>
    <t>requestBody.formData.equitySharesTotalPaidUpAmount.publicIssue</t>
  </si>
  <si>
    <t>Companies Act, 2013 (the Act) and the rules made thereunder for the financial year ended on (DD/MM/YYYY)</t>
  </si>
  <si>
    <t>requestBody.formData.equitySharesTotalPaidUpAmount.rightsIssue</t>
  </si>
  <si>
    <t>requestBody.formData.equitySharesTotalPaidUpAmount.bonusIssue</t>
  </si>
  <si>
    <t xml:space="preserve">In my/ our opinion and to the best of my information and according to the examinations carried out by me/ us and explanations furnished to me/ us by the </t>
  </si>
  <si>
    <t>requestBody.formData.equitySharesTotalPaidUpAmount.privatePlacement</t>
  </si>
  <si>
    <t>company, its officers and agents, I/ we certify that:</t>
  </si>
  <si>
    <t>requestBody.formData.equitySharesTotalPaidUpAmount.esop</t>
  </si>
  <si>
    <t>requestBody.formData.equitySharesTotalPaidUpAmount.sweatEquitySharesAlloted</t>
  </si>
  <si>
    <t>A The Annual Return states the facts as at the close of the aforesaid financial year correctly and adequately.</t>
  </si>
  <si>
    <t>requestBody.formData.equitySharesTotalPaidUpAmount.coversionOfPreferenceShare</t>
  </si>
  <si>
    <t>B During the aforesaid financial year the Company has complied with provisions of the Act &amp; Rules made there under in respect of:</t>
  </si>
  <si>
    <t>requestBody.formData.equitySharesTotalPaidUpAmount.coversionOfDebentures</t>
  </si>
  <si>
    <t xml:space="preserve">    1 its status under the Act;</t>
  </si>
  <si>
    <t>requestBody.formData.equitySharesTotalPaidUpAmount.gdrOrAdr</t>
  </si>
  <si>
    <t xml:space="preserve">    2 maintenance of registers/records &amp; making entries therein within the time
prescribed therefor;</t>
  </si>
  <si>
    <t>requestBody.formData.equitySharesTotalPaidUpAmount.othersSpecify1</t>
  </si>
  <si>
    <t xml:space="preserve">    3 filing of forms and returns as stated in the annual return, with the Registrar of Companies, Regional Director, Central Government, the Tribunal , Court or </t>
  </si>
  <si>
    <t>requestBody.formData.equitySharesTotalPaidUpAmount.decreaseDuringYear</t>
  </si>
  <si>
    <t xml:space="preserve">    other authorities within/beyond the prescribed time;</t>
  </si>
  <si>
    <t>requestBody.formData.equitySharesTotalPaidUpAmount.buyBackOfShares</t>
  </si>
  <si>
    <t xml:space="preserve">    4 calling/ convening/ holding meetings of Board of Directors or its committees, if any, and the meetings of the members of the company on due dates as </t>
  </si>
  <si>
    <t>requestBody.formData.equitySharesTotalPaidUpAmount.sharesForfeited</t>
  </si>
  <si>
    <t xml:space="preserve">    stated in the annual return in respect of which meetings, proper notices were given and the proceedings including the circular resolutions and resolutions </t>
  </si>
  <si>
    <t>requestBody.formData.equitySharesTotalPaidUpAmount.reductionShareCapital</t>
  </si>
  <si>
    <t xml:space="preserve">    passed by postal ballot, if any, have been properly recorded in the Minute Book/registers maintained for the purpose and the same have been signed;</t>
  </si>
  <si>
    <t>requestBody.formData.equitySharesTotalPaidUpAmount.othersSpecify2</t>
  </si>
  <si>
    <t xml:space="preserve">    5 closure of Register of Members / Security holders, as the case may be.</t>
  </si>
  <si>
    <t>requestBody.formData.equitySharesTotalPaidUpAmount.endOfYear</t>
  </si>
  <si>
    <t xml:space="preserve">    6 advances/loans to its directors and/or persons or firms or companies referred in section 185 of the Act;</t>
  </si>
  <si>
    <t>requestBody.formData.equitySharesTotalPremium.category</t>
  </si>
  <si>
    <t xml:space="preserve">    7 contracts/arrangements with related parties as specified in section 188 of the Act;</t>
  </si>
  <si>
    <t>requestBody.formData.equitySharesTotalPremium.type</t>
  </si>
  <si>
    <t>Total Premium</t>
  </si>
  <si>
    <t xml:space="preserve">    8 issue or allotment or transfer or transmission or buy back of securities/ redemption of preference shares or debentures/ alteration or reduction of share </t>
  </si>
  <si>
    <t>requestBody.formData.equitySharesTotalPremium.beginningOfYear</t>
  </si>
  <si>
    <t xml:space="preserve">    capital/ conversion of shares/ securities and issue of security certificates in all instances;</t>
  </si>
  <si>
    <t>requestBody.formData.equitySharesTotalPremium.increaseDuringYear</t>
  </si>
  <si>
    <t xml:space="preserve">    9 keeping in abeyance the rights to dividend, rights shares and bonus shares pending registration of transfer of shares in compliance with the provisions of </t>
  </si>
  <si>
    <t>requestBody.formData.equitySharesTotalPremium.publicIssue</t>
  </si>
  <si>
    <t xml:space="preserve">    the Act</t>
  </si>
  <si>
    <t>requestBody.formData.equitySharesTotalPremium.rightsIssue</t>
  </si>
  <si>
    <t xml:space="preserve">    10 declaration/ payment of dividend; transfer of unpaid/ unclaimed dividend/other amounts as applicable to the Investor Education and Protection Fund in </t>
  </si>
  <si>
    <t>requestBody.formData.equitySharesTotalPremium.bonusIssue</t>
  </si>
  <si>
    <t xml:space="preserve">    accordance with section 125 of the Act;</t>
  </si>
  <si>
    <t>requestBody.formData.equitySharesTotalPremium.privatePlacement</t>
  </si>
  <si>
    <t xml:space="preserve">    11 signing of audited financial statement as per the provisions of section  134 of the Act and report of directors is as per sub - sections (3), (4) and (5) thereof;</t>
  </si>
  <si>
    <t>requestBody.formData.equitySharesTotalPremium.esop</t>
  </si>
  <si>
    <t xml:space="preserve">    12 constitution/ appointment/ re-appointments/ retirement/ filling up casual vacancies/ disclosures of the Directors, Key Managerial Personnel and the </t>
  </si>
  <si>
    <t>requestBody.formData.equitySharesTotalPremium.sweatEquitySharesAlloted</t>
  </si>
  <si>
    <t xml:space="preserve">    remuneration paid to them;</t>
  </si>
  <si>
    <t>requestBody.formData.equitySharesTotalPremium.coversionOfPreferenceShare</t>
  </si>
  <si>
    <t xml:space="preserve">    13 appointment/ reappointment/ filling up casual vacancies of auditors as per the provisions of section 139 of the Act;</t>
  </si>
  <si>
    <t>requestBody.formData.equitySharesTotalPremium.coversionOfDebentures</t>
  </si>
  <si>
    <t xml:space="preserve">    14 approvals required to be taken from the Central Government, Tribunal, Regional Director, Registrar, Court or such other authorities under the various </t>
  </si>
  <si>
    <t>requestBody.formData.equitySharesTotalPremium.gdrOrAdr</t>
  </si>
  <si>
    <t xml:space="preserve">    provisions of the Act;</t>
  </si>
  <si>
    <t>requestBody.formData.equitySharesTotalPremium.othersSpecify1</t>
  </si>
  <si>
    <t xml:space="preserve">    15 acceptance/ renewal/ repayment of deposits;</t>
  </si>
  <si>
    <t>requestBody.formData.equitySharesTotalPremium.decreaseDuringYear</t>
  </si>
  <si>
    <t xml:space="preserve">    16 borrowings from its directors, members, public financial institutions, banks and others and creation/ modification/ satisfaction of charges in that </t>
  </si>
  <si>
    <t>requestBody.formData.equitySharesTotalPremium.buyBackOfShares</t>
  </si>
  <si>
    <t xml:space="preserve">    respect, wherever applicable;</t>
  </si>
  <si>
    <t>requestBody.formData.equitySharesTotalPremium.sharesForfeited</t>
  </si>
  <si>
    <t xml:space="preserve">    17 loans and investments or guarantees given or providing of securities to other bodies corporate or persons falling under the provisions of section 186 of the </t>
  </si>
  <si>
    <t>requestBody.formData.equitySharesTotalPremium.reductionShareCapital</t>
  </si>
  <si>
    <t xml:space="preserve">    Act ;</t>
  </si>
  <si>
    <t>requestBody.formData.equitySharesTotalPremium.othersSpecify2</t>
  </si>
  <si>
    <t xml:space="preserve">    18 alteration of the provisions of the Memorandum and/ or Articles of Association of the Company;</t>
  </si>
  <si>
    <t>requestBody.formData.equitySharesTotalPremium.endOfYear</t>
  </si>
  <si>
    <t>requestBody.formData.preferenceSharesTotal.category</t>
  </si>
  <si>
    <t>To be digitally signed by</t>
  </si>
  <si>
    <t>DSC BOX</t>
  </si>
  <si>
    <t>requestBody.formData.preferenceSharesTotal.type</t>
  </si>
  <si>
    <t>requestBody.formData.preferenceSharesTotal.beginningOfYear</t>
  </si>
  <si>
    <t>requestBody.formData.preferenceSharesTotal.increaseDuringYear</t>
  </si>
  <si>
    <t>requestBody.formData.preferenceSharesTotal.issueOfShares</t>
  </si>
  <si>
    <t>Date (DD/MM/YYYY)</t>
  </si>
  <si>
    <t>requestBody.formData.preferenceSharesTotal.reissueOfForfeitedShares</t>
  </si>
  <si>
    <t>requestBody.formData.preferenceSharesTotal.othersSpecify1</t>
  </si>
  <si>
    <t>Place</t>
  </si>
  <si>
    <t>requestBody.formData.preferenceSharesTotal.decreaseDuringYear</t>
  </si>
  <si>
    <t>requestBody.formData.preferenceSharesTotal.redemptionOfShares</t>
  </si>
  <si>
    <t>Whether associate or fellow:</t>
  </si>
  <si>
    <t>requestBody.formData.preferenceSharesTotal.sharesForfeited</t>
  </si>
  <si>
    <t>requestBody.formData.preferenceSharesTotal.reductionShareCapital</t>
  </si>
  <si>
    <t>Certificate of practice number</t>
  </si>
  <si>
    <t>requestBody.formData.preferenceSharesTotal.othersSpecify2</t>
  </si>
  <si>
    <t>requestBody.formData.preferenceSharesTotal.endOfYear</t>
  </si>
  <si>
    <t>XVI Declaration under Rule 9(4) of the Companies (Management and Administration) Rules, 2014</t>
  </si>
  <si>
    <t>requestBody.formData.preferenceSharesTotalNominalAmount.category</t>
  </si>
  <si>
    <t>requestBody.formData.preferenceSharesTotalNominalAmount.type</t>
  </si>
  <si>
    <t>requestBody.formData.preferenceSharesTotalNominalAmount.beginningOfYear</t>
  </si>
  <si>
    <t>requestBody.formData.preferenceSharesTotalNominalAmount.increaseDuringYear</t>
  </si>
  <si>
    <t>(a) DIN/PAN/Membership number of Designated Person</t>
  </si>
  <si>
    <t>requestBody.formData.preferenceSharesTotalNominalAmount.issueOfShares</t>
  </si>
  <si>
    <t>requestBody.formData.preferenceSharesTotalNominalAmount.reissueOfForfeitedShares</t>
  </si>
  <si>
    <t>(b) Name of the Designated Person</t>
  </si>
  <si>
    <t>requestBody.formData.preferenceSharesTotalNominalAmount.othersSpecify1</t>
  </si>
  <si>
    <t>requestBody.formData.preferenceSharesTotalNominalAmount.decreaseDuringYear</t>
  </si>
  <si>
    <t>Declaration</t>
  </si>
  <si>
    <t>requestBody.formData.preferenceSharesTotalNominalAmount.redemptionOfShares</t>
  </si>
  <si>
    <t>requestBody.formData.preferenceSharesTotalNominalAmount.sharesForfeited</t>
  </si>
  <si>
    <t>I am authorised by the Board of Directors of the Company vide resolution number*</t>
  </si>
  <si>
    <t xml:space="preserve"> dated* (DD/MM/YYYY)</t>
  </si>
  <si>
    <t>requestBody.formData.preferenceSharesTotalNominalAmount.reductionShareCapital</t>
  </si>
  <si>
    <t xml:space="preserve">to sign this form and declare that all the requirements of Companies Act, 2013 and the rules made there under in respect of the </t>
  </si>
  <si>
    <t>requestBody.formData.preferenceSharesTotalNominalAmount.othersSpecify2</t>
  </si>
  <si>
    <t>subject matter of this form  and matters incidental thereto have been complied with. I further declare that:</t>
  </si>
  <si>
    <t>requestBody.formData.preferenceSharesTotalNominalAmount.endOfYear</t>
  </si>
  <si>
    <t>requestBody.formData.preferenceSharesTotalPaidUpAmount.category</t>
  </si>
  <si>
    <t xml:space="preserve">1  Whatever is stated in this form and in the attachments thereto is true, correct and complete and no information material to the subject matter of this form </t>
  </si>
  <si>
    <t>requestBody.formData.preferenceSharesTotalPaidUpAmount.type</t>
  </si>
  <si>
    <t>has been suppressed or concealed and is as per the original records maintained by the company.</t>
  </si>
  <si>
    <t>requestBody.formData.preferenceSharesTotalPaidUpAmount.beginningOfYear</t>
  </si>
  <si>
    <t>requestBody.formData.preferenceSharesTotalPaidUpAmount.increaseDuringYear</t>
  </si>
  <si>
    <t>2  All the required attachments have been completely and legibly attached to this form.</t>
  </si>
  <si>
    <t>requestBody.formData.preferenceSharesTotalPaidUpAmount.issueOfShares</t>
  </si>
  <si>
    <t>requestBody.formData.preferenceSharesTotalPaidUpAmount.reissueOfForfeitedShares</t>
  </si>
  <si>
    <t>*To be digitally signed by</t>
  </si>
  <si>
    <t>requestBody.formData.preferenceSharesTotalPaidUpAmount.othersSpecify1</t>
  </si>
  <si>
    <t>requestBody.formData.preferenceSharesTotalPaidUpAmount.decreaseDuringYear</t>
  </si>
  <si>
    <t>*Designation</t>
  </si>
  <si>
    <t>requestBody.formData.preferenceSharesTotalPaidUpAmount.redemptionOfShares</t>
  </si>
  <si>
    <t xml:space="preserve">(Director /Liquidator/ Interim Resolution Professional (IRP)/Resolution Professional (RP))
</t>
  </si>
  <si>
    <t>requestBody.formData.preferenceSharesTotalPaidUpAmount.sharesForfeited</t>
  </si>
  <si>
    <t>requestBody.formData.preferenceSharesTotalPaidUpAmount.reductionShareCapital</t>
  </si>
  <si>
    <t xml:space="preserve">*DIN of the Director; or PAN of the Interim Resolution Professional (IRP) or </t>
  </si>
  <si>
    <t>requestBody.formData.preferenceSharesTotalPaidUpAmount.othersSpecify2</t>
  </si>
  <si>
    <t>Resolution Professional (RP) or Liquidator</t>
  </si>
  <si>
    <t>requestBody.formData.preferenceSharesTotalPaidUpAmount.endOfYear</t>
  </si>
  <si>
    <t>requestBody.formData.preferenceSharesTotalPremium.category</t>
  </si>
  <si>
    <t>requestBody.formData.preferenceSharesTotalPremium.type</t>
  </si>
  <si>
    <t>requestBody.formData.preferenceSharesTotalPremium.beginningOfYear</t>
  </si>
  <si>
    <t>requestBody.formData.preferenceSharesTotalPremium.increaseDuringYear</t>
  </si>
  <si>
    <t>requestBody.formData.preferenceSharesTotalPremium.issueOfShares</t>
  </si>
  <si>
    <t>*Whether associate or fellow:</t>
  </si>
  <si>
    <t>requestBody.formData.preferenceSharesTotalPremium.reissueOfForfeitedShares</t>
  </si>
  <si>
    <t>requestBody.formData.preferenceSharesTotalPremium.othersSpecify1</t>
  </si>
  <si>
    <t xml:space="preserve">*Membership number </t>
  </si>
  <si>
    <t>requestBody.formData.preferenceSharesTotalPremium.decreaseDuringYear</t>
  </si>
  <si>
    <t>requestBody.formData.preferenceSharesTotalPremium.redemptionOfShares</t>
  </si>
  <si>
    <t>requestBody.formData.preferenceSharesTotalPremium.sharesForfeited</t>
  </si>
  <si>
    <t>requestBody.formData.preferenceSharesTotalPremium.reductionShareCapital</t>
  </si>
  <si>
    <t>requestBody.formData.preferenceSharesTotalPremium.othersSpecify2</t>
  </si>
  <si>
    <t>requestBody.formData.preferenceSharesTotalPremium.endOfYear</t>
  </si>
  <si>
    <t>requestBody.formData.tempTransferDetails.nil</t>
  </si>
  <si>
    <t>requestBody.formData.tempTransferDetails.numOfTrasnfers</t>
  </si>
  <si>
    <t>requestBody.formData.indvFemaleSH</t>
  </si>
  <si>
    <t>requestBody.formData.indvMaleSH</t>
  </si>
  <si>
    <t>requestBody.formData.indvTransgenderSH</t>
  </si>
  <si>
    <t>requestBody.formData.othrThanIndvSH</t>
  </si>
  <si>
    <t>requestBody.formData.ttlNoOfSH</t>
  </si>
  <si>
    <t>requestBody.formData.compostionOfBoardDirectorsTotal.category</t>
  </si>
  <si>
    <t>requestBody.formData.compostionOfBoardDirectorsTotal.BeginningYearExecutive</t>
  </si>
  <si>
    <t>requestBody.formData.compostionOfBoardDirectorsTotal.BeginningYearNonExecutive</t>
  </si>
  <si>
    <t>requestBody.formData.compostionOfBoardDirectorsTotal.endYearExecutive</t>
  </si>
  <si>
    <t>requestBody.formData.compostionOfBoardDirectorsTotal.endYearNonExecutive</t>
  </si>
  <si>
    <t>requestBody.formData.compostionOfBoardDirectorsTotal.percentExecutive</t>
  </si>
  <si>
    <t>requestBody.formData.compostionOfBoardDirectorsTotal.percentNonExecutive</t>
  </si>
  <si>
    <t>requestBody.formData.totalSummaryOfIndebtedness.type</t>
  </si>
  <si>
    <t>requestBody.formData.totalSummaryOfIndebtedness.outstandingAtBeginningYear</t>
  </si>
  <si>
    <t>requestBody.formData.totalSummaryOfIndebtedness.increasingDuringYear</t>
  </si>
  <si>
    <t>requestBody.formData.totalSummaryOfIndebtedness.decreasingDuringYear</t>
  </si>
  <si>
    <t>requestBody.formData.totalSummaryOfIndebtedness.outstandingAtEndYear</t>
  </si>
  <si>
    <t>requestBody.formData.attendanceAGMDate</t>
  </si>
  <si>
    <t>requestBody.formData.renumerationOfDirectorAndKMP.nil</t>
  </si>
  <si>
    <t>requestBody.formData.renumerationOfDirectorAndKMP.numOfMDOrWholeTimeDirOrManager</t>
  </si>
  <si>
    <t>requestBody.formData.renumerationOfDirectorAndKMP.numOfCEOOrCFOOrCS</t>
  </si>
  <si>
    <t>requestBody.formData.renumerationOfDirectorAndKMP.numOfOtherDirectors</t>
  </si>
  <si>
    <t>requestBody.formData.numOfCompaniesInformationToBeGiven</t>
  </si>
  <si>
    <t>requestBody.formData.numOfchangeInDirectorAndKMPDuringYear</t>
  </si>
  <si>
    <t>requestBody.formData.addressLine1AsOnFilingDate</t>
  </si>
  <si>
    <t>Senegal</t>
  </si>
  <si>
    <t>requestBody.formData.addressAreaAsOnFilingDate</t>
  </si>
  <si>
    <t>Mumbai</t>
  </si>
  <si>
    <t>requestBody.formData.addressCityAsOnFilingDate</t>
  </si>
  <si>
    <t>Mumbai City</t>
  </si>
  <si>
    <t>requestBody.formData.addressDistrictAsOnFilingDate</t>
  </si>
  <si>
    <t>Maharashtra</t>
  </si>
  <si>
    <t>requestBody.formData.addressStateAsOnFilingDate</t>
  </si>
  <si>
    <t>400013</t>
  </si>
  <si>
    <t>requestBody.formData.addressPincodeAsOnFilingDate</t>
  </si>
  <si>
    <t>Saudi Arabia</t>
  </si>
  <si>
    <t>requestBody.formData.registeredAddressAsOnFinYearDateLine1</t>
  </si>
  <si>
    <t>Sao Tome and Principe</t>
  </si>
  <si>
    <t>requestBody.formData.registeredAddressAsOnFinYearDateArea</t>
  </si>
  <si>
    <t>San Marino</t>
  </si>
  <si>
    <t>requestBody.formData.registeredAddressAsOnFinYearDateCity</t>
  </si>
  <si>
    <t>Samoa</t>
  </si>
  <si>
    <t>requestBody.formData.registeredAddressAsOnFinYearDateState</t>
  </si>
  <si>
    <t>India</t>
  </si>
  <si>
    <t>requestBody.formData.registeredAddressAsOnFinYearDateCountry</t>
  </si>
  <si>
    <t>Saint Vincent and the Grenadines</t>
  </si>
  <si>
    <t>requestBody.formData.addressPincodeAsOnFinYearDate</t>
  </si>
  <si>
    <t>Saint Lucia</t>
  </si>
  <si>
    <t>requestBody.formData.addressAreaAsOnFinYearDate</t>
  </si>
  <si>
    <t>Saint Kitts and Nevis</t>
  </si>
  <si>
    <t>requestBody.formData.equitySharesPhysical.othersSpecifyIncreaseDuringYear</t>
  </si>
  <si>
    <t>requestBody.formData.equitySharesPhysical.othersSpecifyDecreaseDuringYear</t>
  </si>
  <si>
    <t>requestBody.formData.preferenceSharesPhysical.othersSpecifyIncreaseDuringYear</t>
  </si>
  <si>
    <t>requestBody.formData.preferenceSharesPhysical.othersSpecifyDecreaseDuringYear</t>
  </si>
  <si>
    <t>requestBody.formData.equitySharesDEMAT.othersSpecifyIncreaseDuringYear</t>
  </si>
  <si>
    <t>requestBody.formData.equitySharesDEMAT.othersSpecifyDecreaseDuringYear</t>
  </si>
  <si>
    <t>requestBody.formData.equitySharesTotal.othersSpecifyIncreaseDuringYear</t>
  </si>
  <si>
    <t>requestBody.formData.equitySharesTotal.othersSpecifyDecreaseDuringYear</t>
  </si>
  <si>
    <t>requestBody.formData.equitySharesTotalNominalAmount.othersSpecifyIncreaseDuringYear</t>
  </si>
  <si>
    <t>requestBody.formData.equitySharesTotalNominalAmount.othersSpecifyDecreaseDuringYear</t>
  </si>
  <si>
    <t>requestBody.formData.equitySharesTotalPaidUpAmount.othersSpecifyIncreaseDuringYear</t>
  </si>
  <si>
    <t>requestBody.formData.equitySharesTotalPaidUpAmount.othersSpecifyDecreaseDuringYear</t>
  </si>
  <si>
    <t>requestBody.formData.equitySharesTotalPremium.othersSpecifyIncreaseDuringYear</t>
  </si>
  <si>
    <t>requestBody.formData.equitySharesTotalPremium.othersSpecifyDecreaseDuringYear</t>
  </si>
  <si>
    <t>requestBody.formData.preferenceSharesDEMAT.othersSpecifyIncreaseDuringYear</t>
  </si>
  <si>
    <t>requestBody.formData.preferenceSharesDEMAT.othersSpecifyDecreaseDuringYear</t>
  </si>
  <si>
    <t>requestBody.formData.preferenceSharesTotal.othersSpecifyIncreaseDuringYear</t>
  </si>
  <si>
    <t>requestBody.formData.preferenceSharesTotal.othersSpecifyDecreaseDuringYear</t>
  </si>
  <si>
    <t>requestBody.formData.preferenceSharesTotalNominalAmount.othersSpecifyIncreaseDuringYear</t>
  </si>
  <si>
    <t>requestBody.formData.preferenceSharesTotalNominalAmount.othersSpecifyDecreaseDuringYear</t>
  </si>
  <si>
    <t>requestBody.formData.preferenceSharesTotalPaidUpAmount.othersSpecifyIncreaseDuringYear</t>
  </si>
  <si>
    <t>requestBody.formData.preferenceSharesTotalPaidUpAmount.othersSpecifyDecreaseDuringYear</t>
  </si>
  <si>
    <t>requestBody.formData.preferenceSharesTotalPremium.othersSpecifyIncreaseDuringYear</t>
  </si>
  <si>
    <t>requestBody.formData.preferenceSharesTotalPremium.othersSpecifyDecreaseDuringYear</t>
  </si>
  <si>
    <t>requestBody.formData.renumerationOfDirectorAndKMP.totalRenumerationTableA.totalGrossSalary</t>
  </si>
  <si>
    <t>requestBody.formData.renumerationOfDirectorAndKMP.totalRenumerationTableA.totalCommission</t>
  </si>
  <si>
    <t>requestBody.formData.renumerationOfDirectorAndKMP.totalRenumerationTableA.totalStockOption</t>
  </si>
  <si>
    <t>requestBody.formData.renumerationOfDirectorAndKMP.totalRenumerationTableA.totalOthers</t>
  </si>
  <si>
    <t>requestBody.formData.renumerationOfDirectorAndKMP.totalRenumerationTableA.totalAmount</t>
  </si>
  <si>
    <t>requestBody.formData.renumerationOfDirectorAndKMP.totalRenumerationTableB.totalGrossSalary</t>
  </si>
  <si>
    <t>requestBody.formData.renumerationOfDirectorAndKMP.totalRenumerationTableB.totalCommission</t>
  </si>
  <si>
    <t>requestBody.formData.renumerationOfDirectorAndKMP.totalRenumerationTableB.totalStockOption</t>
  </si>
  <si>
    <t>requestBody.formData.renumerationOfDirectorAndKMP.totalRenumerationTableB.totalOthers</t>
  </si>
  <si>
    <t>requestBody.formData.renumerationOfDirectorAndKMP.totalRenumerationTableB.totalAmount</t>
  </si>
  <si>
    <t>requestBody.formData.renumerationOfDirectorAndKMP.totalRenumerationTableC.totalGrossSalary</t>
  </si>
  <si>
    <t>requestBody.formData.renumerationOfDirectorAndKMP.totalRenumerationTableC.totalCommission</t>
  </si>
  <si>
    <t>requestBody.formData.renumerationOfDirectorAndKMP.totalRenumerationTableC.totalStockOption</t>
  </si>
  <si>
    <t>requestBody.formData.renumerationOfDirectorAndKMP.totalRenumerationTableC.totalOthers</t>
  </si>
  <si>
    <t>requestBody.formData.renumerationOfDirectorAndKMP.totalRenumerationTableC.totalAmount</t>
  </si>
  <si>
    <t>requestBody.formData.declarantResolutionNo</t>
  </si>
  <si>
    <t>requestBody.formData.declarantResolutiondate</t>
  </si>
  <si>
    <t>requestBody.formData.declarantDesignation</t>
  </si>
  <si>
    <t>*Designation (Director /Liquidator/ Interim Resolution Professional (IRP)/Resolution Professional (RP))</t>
  </si>
  <si>
    <t>requestBody.formData.dinpan</t>
  </si>
  <si>
    <t>requestBody.formData.toBeSignedByCategory</t>
  </si>
  <si>
    <t>requestBody.formData.whetherAssociateOrFellowDeclaration</t>
  </si>
  <si>
    <t>requestBody.formData.membershipNumber</t>
  </si>
  <si>
    <t>requestBody.formData.certificateOfPracticeNumber</t>
  </si>
  <si>
    <t>requestBody.formData.complianceSection.examinedRegisters</t>
  </si>
  <si>
    <t>requestBody.formData.complianceSection.financialYearToDate</t>
  </si>
  <si>
    <t>requestBody.formData.complianceSection.name</t>
  </si>
  <si>
    <t>requestBody.formData.complianceSection.date</t>
  </si>
  <si>
    <t>requestBody.formData.complianceSection.place</t>
  </si>
  <si>
    <t>requestBody.formData.complianceSection.certificateOfPracticeNumber</t>
  </si>
  <si>
    <t>requestBody.formData.complianceSection.toBeSignedByCategory</t>
  </si>
  <si>
    <t>Company Secretary in Practice</t>
  </si>
  <si>
    <t>requestBody.formData.complianceSection.whetherAssociateOrFellow</t>
  </si>
  <si>
    <t>requestBody.formData.dINPANMemNo</t>
  </si>
  <si>
    <t>requestBody.formData.designatedPersonName</t>
  </si>
  <si>
    <t>requestBody.formData.promotersEquityNumShares.otherReason</t>
  </si>
  <si>
    <t>requestBody.formData.promotersEquityPercentage.otherReason</t>
  </si>
  <si>
    <t>requestBody.formData.promotersPreferenceNumShares.otherReason</t>
  </si>
  <si>
    <t>requestBody.formData.promotersPreferencePercentage.otherReason</t>
  </si>
  <si>
    <t>requestBody.formData.publicEquityNumShares.otherReason</t>
  </si>
  <si>
    <t>requestBody.formData.publicEquityPercentage.otherReason</t>
  </si>
  <si>
    <t>requestBody.formData.publicPreferenceNumShares.otherReason</t>
  </si>
  <si>
    <t>requestBody.formData.publicPreferencePercentage.otherReason</t>
  </si>
  <si>
    <t>requestBody.formData.tempAddressAsOnFilingDate</t>
  </si>
  <si>
    <t>requestBody.formData.tempAddressAsOnFinYearDate</t>
  </si>
  <si>
    <t>19.00</t>
  </si>
  <si>
    <t>72.83</t>
  </si>
  <si>
    <t>C147562</t>
  </si>
  <si>
    <t>538464</t>
  </si>
  <si>
    <t>237864</t>
  </si>
  <si>
    <t>501406</t>
  </si>
  <si>
    <t>1808435</t>
  </si>
  <si>
    <t>133084714</t>
  </si>
  <si>
    <t>133085775</t>
  </si>
  <si>
    <t>14852</t>
  </si>
  <si>
    <t>EQUITY SHARES</t>
  </si>
  <si>
    <t>10,000</t>
  </si>
  <si>
    <t>100,000</t>
  </si>
  <si>
    <t>PREFERENCE SHARES</t>
  </si>
  <si>
    <t>106,000,000</t>
  </si>
  <si>
    <t>86,000,000</t>
  </si>
  <si>
    <t>860,000,000</t>
  </si>
  <si>
    <t>9,994</t>
  </si>
  <si>
    <t>Nominees of Promoter</t>
  </si>
  <si>
    <t>ANNUAL GENERAL MEETING</t>
  </si>
  <si>
    <t>03/05/2024</t>
  </si>
  <si>
    <t>24/07/2024</t>
  </si>
  <si>
    <t>21/01/2025</t>
  </si>
  <si>
    <t>Sub Committee</t>
  </si>
  <si>
    <t>Banking Committee</t>
  </si>
  <si>
    <t>Banking  Committee</t>
  </si>
  <si>
    <t>Meeting of Independent Directors</t>
  </si>
  <si>
    <t>10/05/2024</t>
  </si>
  <si>
    <t>16/07/2024</t>
  </si>
  <si>
    <t>08/08/2024</t>
  </si>
  <si>
    <t>09/10/2024</t>
  </si>
  <si>
    <t>08/09/2024</t>
  </si>
  <si>
    <t>13/11/2024</t>
  </si>
  <si>
    <t>17/12/2024</t>
  </si>
  <si>
    <t>31/01/2025</t>
  </si>
  <si>
    <t>04/06/2024</t>
  </si>
  <si>
    <t>18/09/2024</t>
  </si>
  <si>
    <t>05/12/2024</t>
  </si>
  <si>
    <t>30/01/2025</t>
  </si>
  <si>
    <t>12/02/2025</t>
  </si>
  <si>
    <t>27/03/2025</t>
  </si>
  <si>
    <t>29250000</t>
  </si>
  <si>
    <t>810000</t>
  </si>
  <si>
    <t>Mr. Vishal Suri</t>
  </si>
  <si>
    <t>Mr. Farroukh Kolah</t>
  </si>
  <si>
    <t>Ms. Shaily Gupta</t>
  </si>
  <si>
    <t>1000000</t>
  </si>
  <si>
    <t>500000</t>
  </si>
  <si>
    <t>Punit Pradip Shah</t>
  </si>
  <si>
    <t>7506</t>
  </si>
  <si>
    <t>23/01/2023</t>
  </si>
  <si>
    <t>24078</t>
  </si>
  <si>
    <t>21365328</t>
  </si>
  <si>
    <t>6622521</t>
  </si>
  <si>
    <t>3685275</t>
  </si>
  <si>
    <t>2128713</t>
  </si>
  <si>
    <t>353383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</si>
</sst>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0"/>
      <color theme="1"/>
      <name val="Arial"/>
      <family val="2"/>
    </font>
    <font>
      <sz val="11"/>
      <color theme="1"/>
      <name val="Calibri"/>
      <family val="2"/>
      <scheme val="minor"/>
    </font>
    <font>
      <b/>
      <sz val="12"/>
      <color rgb="FF000000"/>
      <name val="Aptos Display"/>
      <family val="2"/>
    </font>
    <font>
      <sz val="11"/>
      <color theme="1"/>
      <name val="Calibri"/>
      <family val="2"/>
      <scheme val="minor"/>
    </font>
    <font>
      <sz val="12"/>
      <color rgb="FF000000"/>
      <name val="Aptos Display"/>
      <family val="2"/>
    </font>
    <font>
      <sz val="12"/>
      <color theme="1"/>
      <name val="Calibri"/>
      <family val="2"/>
      <scheme val="minor"/>
    </font>
    <font>
      <sz val="11"/>
      <color theme="1"/>
      <name val="Calibri"/>
      <family val="2"/>
    </font>
    <font>
      <b/>
      <sz val="11"/>
      <color theme="1"/>
      <name val="Calibri"/>
      <family val="2"/>
    </font>
    <font>
      <sz val="11"/>
      <color rgb="FF000000"/>
      <name val="Calibri"/>
      <family val="2"/>
    </font>
    <font>
      <sz val="10"/>
      <color theme="1"/>
      <name val="Calibri"/>
      <family val="2"/>
    </font>
    <font>
      <sz val="11"/>
      <color rgb="FFFFFF00"/>
      <name val="Calibri"/>
      <family val="2"/>
    </font>
    <font>
      <i/>
      <sz val="11"/>
      <color theme="1"/>
      <name val="Calibri"/>
      <family val="2"/>
    </font>
    <font>
      <b/>
      <sz val="11"/>
      <color rgb="FF000000"/>
      <name val="Calibri"/>
      <family val="2"/>
    </font>
    <font>
      <b/>
      <sz val="10"/>
      <color theme="1"/>
      <name val="Calibri"/>
      <family val="2"/>
    </font>
    <font>
      <sz val="10"/>
      <color rgb="FF000000"/>
      <name val="Calibri"/>
      <family val="2"/>
    </font>
    <font>
      <sz val="10"/>
      <color rgb="FF000000"/>
      <name val="Aptos"/>
      <family val="2"/>
    </font>
    <font>
      <b/>
      <sz val="18"/>
      <color theme="1"/>
      <name val="Calibri"/>
      <family val="2"/>
    </font>
    <font>
      <b/>
      <sz val="12"/>
      <color theme="1"/>
      <name val="Calibri"/>
      <family val="2"/>
    </font>
    <font>
      <b/>
      <sz val="12"/>
      <color theme="1"/>
      <name val="Calibri"/>
      <family val="2"/>
      <scheme val="minor"/>
    </font>
    <font>
      <sz val="11"/>
      <name val="Calibri"/>
      <family val="2"/>
      <scheme val="minor"/>
    </font>
    <font>
      <b/>
      <sz val="11"/>
      <color theme="1"/>
      <name val="Calibri"/>
      <family val="2"/>
      <scheme val="minor"/>
    </font>
    <font>
      <b/>
      <sz val="11"/>
      <color theme="0"/>
      <name val="Calibri"/>
      <family val="2"/>
      <scheme val="minor"/>
    </font>
    <font>
      <b/>
      <u/>
      <sz val="12"/>
      <color rgb="FF000000"/>
      <name val="Aptos Display"/>
      <family val="2"/>
    </font>
    <font>
      <b/>
      <u/>
      <sz val="14"/>
      <color rgb="FF000000"/>
      <name val="Aptos Display"/>
      <family val="2"/>
    </font>
    <font>
      <b/>
      <sz val="12"/>
      <color rgb="FF000000"/>
      <name val="Calibri"/>
      <family val="2"/>
    </font>
    <font>
      <b/>
      <sz val="12"/>
      <color rgb="FF000000"/>
      <name val="Times New Roman"/>
      <family val="1"/>
    </font>
    <font>
      <sz val="12"/>
      <color rgb="FF000000"/>
      <name val="Times New Roman"/>
      <family val="1"/>
    </font>
    <font>
      <sz val="10"/>
      <color theme="1"/>
      <name val="Arial"/>
      <family val="2"/>
    </font>
  </fonts>
  <fills count="14">
    <fill>
      <patternFill patternType="none"/>
    </fill>
    <fill>
      <patternFill patternType="gray125"/>
    </fill>
    <fill>
      <patternFill patternType="solid">
        <fgColor rgb="FFC1E5F5"/>
        <bgColor indexed="64"/>
      </patternFill>
    </fill>
    <fill>
      <patternFill patternType="solid">
        <fgColor rgb="FFFBE3D6"/>
        <bgColor indexed="64"/>
      </patternFill>
    </fill>
    <fill>
      <patternFill patternType="solid">
        <fgColor rgb="FFC2F1C8"/>
        <bgColor indexed="64"/>
      </patternFill>
    </fill>
    <fill>
      <patternFill patternType="solid">
        <fgColor rgb="FF156082"/>
        <bgColor indexed="64"/>
      </patternFill>
    </fill>
    <fill>
      <patternFill patternType="solid">
        <fgColor rgb="FFC1E5F5"/>
        <bgColor indexed="64"/>
      </patternFill>
    </fill>
    <fill>
      <patternFill patternType="solid">
        <fgColor rgb="FFFFC000"/>
        <bgColor indexed="64"/>
      </patternFill>
    </fill>
    <fill>
      <patternFill patternType="solid">
        <fgColor rgb="FFFFFF00"/>
        <bgColor indexed="64"/>
      </patternFill>
    </fill>
    <fill>
      <patternFill patternType="solid">
        <fgColor rgb="FFDCEAF7"/>
        <bgColor indexed="64"/>
      </patternFill>
    </fill>
    <fill>
      <patternFill patternType="solid">
        <fgColor rgb="FFD1D1D1"/>
        <bgColor indexed="64"/>
      </patternFill>
    </fill>
    <fill>
      <patternFill patternType="solid">
        <fgColor rgb="FFE0FFFF"/>
        <bgColor indexed="64"/>
      </patternFill>
    </fill>
    <fill>
      <patternFill patternType="solid">
        <fgColor rgb="FFD0D0D0"/>
        <bgColor indexed="64"/>
      </patternFill>
    </fill>
    <fill>
      <patternFill patternType="solid">
        <fgColor rgb="FFD3D3D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46B1E1"/>
      </left>
      <right/>
      <top/>
      <bottom/>
      <diagonal/>
    </border>
    <border>
      <left/>
      <right style="thin">
        <color rgb="FF46B1E1"/>
      </right>
      <top/>
      <bottom/>
      <diagonal/>
    </border>
    <border>
      <left style="thin">
        <color rgb="FF46B1E1"/>
      </left>
      <right/>
      <top style="thin">
        <color rgb="FF46B1E1"/>
      </top>
      <bottom style="thin">
        <color rgb="FF46B1E1"/>
      </bottom>
      <diagonal/>
    </border>
    <border>
      <left/>
      <right/>
      <top style="thin">
        <color rgb="FF46B1E1"/>
      </top>
      <bottom style="thin">
        <color rgb="FF46B1E1"/>
      </bottom>
      <diagonal/>
    </border>
    <border>
      <left/>
      <right style="thin">
        <color rgb="FF46B1E1"/>
      </right>
      <top style="thin">
        <color rgb="FF46B1E1"/>
      </top>
      <bottom style="thin">
        <color rgb="FF46B1E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rgb="FF000000"/>
      </top>
      <bottom/>
      <diagonal/>
    </border>
    <border>
      <left style="thin">
        <color auto="1"/>
      </left>
      <right/>
      <top style="thin">
        <color auto="1"/>
      </top>
      <bottom style="thin">
        <color rgb="FF000000"/>
      </bottom>
      <diagonal/>
    </border>
    <border>
      <left style="thin">
        <color rgb="FF000000"/>
      </left>
      <right/>
      <top style="thin">
        <color rgb="FF000000"/>
      </top>
      <bottom/>
      <diagonal/>
    </border>
    <border>
      <left style="thin">
        <color rgb="FF000000"/>
      </left>
      <right/>
      <top style="thin">
        <color auto="1"/>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s>
  <cellStyleXfs count="2">
    <xf numFmtId="0" fontId="0" fillId="0" borderId="0"/>
    <xf numFmtId="43" fontId="27" fillId="0" borderId="0" applyFont="0" applyFill="0" applyBorder="0" applyAlignment="0" applyProtection="0"/>
  </cellStyleXfs>
  <cellXfs count="271">
    <xf numFmtId="0" fontId="0" fillId="0" borderId="0" xfId="0"/>
    <xf numFmtId="49" fontId="2" fillId="4" borderId="6" xfId="0" applyNumberFormat="1" applyFont="1" applyFill="1" applyBorder="1" applyAlignment="1">
      <alignment horizontal="right" vertical="top" wrapText="1"/>
    </xf>
    <xf numFmtId="0" fontId="3" fillId="0" borderId="0" xfId="0" applyFont="1"/>
    <xf numFmtId="49" fontId="5" fillId="2" borderId="1" xfId="0" applyNumberFormat="1" applyFont="1" applyFill="1" applyBorder="1" applyAlignment="1">
      <alignment horizontal="left" vertical="top"/>
    </xf>
    <xf numFmtId="49" fontId="23" fillId="0" borderId="1" xfId="0" applyNumberFormat="1" applyFont="1" applyBorder="1" applyAlignment="1">
      <alignment vertical="center"/>
    </xf>
    <xf numFmtId="49" fontId="2" fillId="4" borderId="1" xfId="0" applyNumberFormat="1" applyFont="1" applyFill="1" applyBorder="1" applyAlignment="1">
      <alignment horizontal="right" vertical="top" wrapText="1"/>
    </xf>
    <xf numFmtId="49" fontId="4" fillId="4" borderId="1" xfId="0" applyNumberFormat="1" applyFont="1" applyFill="1" applyBorder="1" applyAlignment="1">
      <alignment vertical="top" wrapText="1"/>
    </xf>
    <xf numFmtId="49" fontId="4" fillId="4" borderId="1" xfId="0" quotePrefix="1" applyNumberFormat="1" applyFont="1" applyFill="1" applyBorder="1" applyAlignment="1">
      <alignment vertical="top" wrapText="1"/>
    </xf>
    <xf numFmtId="49" fontId="2" fillId="2" borderId="6" xfId="0" applyNumberFormat="1" applyFont="1" applyFill="1" applyBorder="1" applyAlignment="1">
      <alignment horizontal="right" vertical="top" wrapText="1"/>
    </xf>
    <xf numFmtId="49" fontId="4" fillId="2" borderId="1" xfId="0" applyNumberFormat="1" applyFont="1" applyFill="1" applyBorder="1" applyAlignment="1">
      <alignment vertical="top" wrapText="1"/>
    </xf>
    <xf numFmtId="49" fontId="2" fillId="2" borderId="9" xfId="0" applyNumberFormat="1" applyFont="1" applyFill="1" applyBorder="1" applyAlignment="1">
      <alignment horizontal="right" vertical="top" wrapText="1"/>
    </xf>
    <xf numFmtId="49" fontId="5"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49" fontId="3" fillId="0" borderId="1" xfId="0" applyNumberFormat="1" applyFont="1" applyBorder="1"/>
    <xf numFmtId="49" fontId="3" fillId="0" borderId="1" xfId="0" applyNumberFormat="1" applyFont="1" applyBorder="1" applyAlignment="1">
      <alignment wrapText="1"/>
    </xf>
    <xf numFmtId="0" fontId="21" fillId="5" borderId="10" xfId="0" applyFont="1" applyFill="1" applyBorder="1"/>
    <xf numFmtId="0" fontId="21" fillId="5" borderId="0" xfId="0" applyFont="1" applyFill="1"/>
    <xf numFmtId="0" fontId="21" fillId="5" borderId="11" xfId="0" applyFont="1" applyFill="1" applyBorder="1"/>
    <xf numFmtId="0" fontId="20" fillId="0" borderId="0" xfId="0" applyFont="1"/>
    <xf numFmtId="0" fontId="3" fillId="6" borderId="12" xfId="0" applyFont="1" applyFill="1" applyBorder="1"/>
    <xf numFmtId="0" fontId="3" fillId="6" borderId="13" xfId="0" applyFont="1" applyFill="1" applyBorder="1"/>
    <xf numFmtId="0" fontId="3" fillId="6" borderId="14" xfId="0" applyFont="1" applyFill="1" applyBorder="1"/>
    <xf numFmtId="0" fontId="14" fillId="0" borderId="0" xfId="0" applyFont="1" applyAlignment="1">
      <alignment vertical="center"/>
    </xf>
    <xf numFmtId="49" fontId="3" fillId="0" borderId="0" xfId="0" applyNumberFormat="1" applyFont="1"/>
    <xf numFmtId="0" fontId="8"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horizontal="left" vertical="center"/>
    </xf>
    <xf numFmtId="49" fontId="6" fillId="0" borderId="0" xfId="0" applyNumberFormat="1" applyFont="1"/>
    <xf numFmtId="49" fontId="6" fillId="7" borderId="0" xfId="0" applyNumberFormat="1" applyFont="1" applyFill="1"/>
    <xf numFmtId="49" fontId="6" fillId="0" borderId="0" xfId="0" applyNumberFormat="1" applyFont="1" applyAlignment="1">
      <alignment horizontal="center"/>
    </xf>
    <xf numFmtId="49" fontId="6" fillId="8" borderId="0" xfId="0" applyNumberFormat="1" applyFont="1" applyFill="1"/>
    <xf numFmtId="0" fontId="18" fillId="0" borderId="0" xfId="0" applyFont="1" applyProtection="1">
      <protection hidden="1"/>
    </xf>
    <xf numFmtId="0" fontId="20" fillId="0" borderId="0" xfId="0" applyFont="1" applyProtection="1">
      <protection hidden="1"/>
    </xf>
    <xf numFmtId="0" fontId="3" fillId="0" borderId="0" xfId="0" applyFont="1" applyProtection="1">
      <protection hidden="1"/>
    </xf>
    <xf numFmtId="0" fontId="19" fillId="8" borderId="0" xfId="0" applyFont="1" applyFill="1" applyProtection="1">
      <protection hidden="1"/>
    </xf>
    <xf numFmtId="0" fontId="18" fillId="0" borderId="0" xfId="0" applyFont="1" applyAlignment="1" applyProtection="1">
      <alignment horizontal="left"/>
      <protection hidden="1"/>
    </xf>
    <xf numFmtId="0" fontId="3" fillId="8" borderId="0" xfId="0" applyFont="1" applyFill="1" applyProtection="1">
      <protection hidden="1"/>
    </xf>
    <xf numFmtId="0" fontId="17" fillId="0" borderId="0" xfId="0" applyFont="1" applyProtection="1">
      <protection hidden="1"/>
    </xf>
    <xf numFmtId="0" fontId="7" fillId="0" borderId="0" xfId="0" applyFont="1" applyProtection="1">
      <protection hidden="1"/>
    </xf>
    <xf numFmtId="0" fontId="7" fillId="0" borderId="0" xfId="0" applyFont="1"/>
    <xf numFmtId="0" fontId="16" fillId="0" borderId="0" xfId="0" applyFont="1" applyAlignment="1" applyProtection="1">
      <alignmen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49" fontId="6" fillId="0" borderId="0" xfId="0" applyNumberFormat="1" applyFont="1" applyProtection="1">
      <protection hidden="1"/>
    </xf>
    <xf numFmtId="0" fontId="15" fillId="0" borderId="0" xfId="0" applyFont="1" applyAlignment="1">
      <alignment horizontal="left" vertical="center"/>
    </xf>
    <xf numFmtId="0" fontId="13" fillId="0" borderId="0" xfId="0" applyFont="1" applyAlignment="1" applyProtection="1">
      <alignment vertical="center"/>
      <protection hidden="1"/>
    </xf>
    <xf numFmtId="0" fontId="6" fillId="0" borderId="0" xfId="0" applyFont="1" applyAlignment="1">
      <alignment wrapText="1"/>
    </xf>
    <xf numFmtId="0" fontId="9" fillId="0" borderId="0" xfId="0" applyFont="1" applyAlignment="1" applyProtection="1">
      <alignment vertical="center"/>
      <protection hidden="1"/>
    </xf>
    <xf numFmtId="0" fontId="6" fillId="0" borderId="0" xfId="0" applyFont="1"/>
    <xf numFmtId="0" fontId="3" fillId="0" borderId="0" xfId="0" applyFont="1" applyAlignment="1" applyProtection="1">
      <alignment vertical="center" wrapText="1"/>
      <protection hidden="1"/>
    </xf>
    <xf numFmtId="0" fontId="14" fillId="0" borderId="0" xfId="0" applyFont="1" applyProtection="1">
      <protection hidden="1"/>
    </xf>
    <xf numFmtId="0" fontId="6" fillId="0" borderId="0" xfId="0" applyFont="1" applyProtection="1">
      <protection locked="0"/>
    </xf>
    <xf numFmtId="0" fontId="8" fillId="0" borderId="0" xfId="0" applyFont="1"/>
    <xf numFmtId="0" fontId="7" fillId="0" borderId="0" xfId="0" applyFont="1" applyAlignment="1" applyProtection="1">
      <alignment vertical="center"/>
      <protection hidden="1"/>
    </xf>
    <xf numFmtId="0" fontId="6" fillId="0" borderId="0" xfId="0" applyFont="1" applyAlignment="1" applyProtection="1">
      <alignment horizontal="right"/>
      <protection hidden="1"/>
    </xf>
    <xf numFmtId="0" fontId="9" fillId="0" borderId="0" xfId="0" applyFont="1" applyProtection="1">
      <protection hidden="1"/>
    </xf>
    <xf numFmtId="0" fontId="6" fillId="0" borderId="0" xfId="0" applyFont="1" applyAlignment="1" applyProtection="1">
      <alignment horizontal="left" vertical="top"/>
      <protection hidden="1"/>
    </xf>
    <xf numFmtId="0" fontId="6" fillId="0" borderId="0" xfId="0" applyFont="1" applyAlignment="1" applyProtection="1">
      <alignment vertical="top"/>
      <protection hidden="1"/>
    </xf>
    <xf numFmtId="0" fontId="7" fillId="0" borderId="0" xfId="0" applyFont="1" applyAlignment="1" applyProtection="1">
      <alignment vertical="center" wrapText="1"/>
      <protection hidden="1"/>
    </xf>
    <xf numFmtId="0" fontId="6" fillId="0" borderId="0" xfId="0" applyFont="1" applyAlignment="1" applyProtection="1">
      <alignment horizontal="center"/>
      <protection hidden="1"/>
    </xf>
    <xf numFmtId="0" fontId="6" fillId="8" borderId="0" xfId="0" applyFont="1" applyFill="1" applyProtection="1">
      <protection hidden="1"/>
    </xf>
    <xf numFmtId="0" fontId="6" fillId="8" borderId="0" xfId="0" applyFont="1" applyFill="1" applyAlignment="1" applyProtection="1">
      <alignment horizontal="left"/>
      <protection hidden="1"/>
    </xf>
    <xf numFmtId="0" fontId="13" fillId="0" borderId="0" xfId="0" applyFont="1" applyProtection="1">
      <protection hidden="1"/>
    </xf>
    <xf numFmtId="0" fontId="6" fillId="0" borderId="0" xfId="1" applyNumberFormat="1" applyFont="1" applyAlignment="1" applyProtection="1">
      <alignment horizontal="right"/>
      <protection hidden="1"/>
    </xf>
    <xf numFmtId="49" fontId="6" fillId="0" borderId="0" xfId="0" applyNumberFormat="1" applyFont="1" applyAlignment="1" applyProtection="1">
      <alignment horizontal="right"/>
      <protection hidden="1"/>
    </xf>
    <xf numFmtId="0" fontId="9" fillId="0" borderId="0" xfId="0" applyFont="1" applyAlignment="1" applyProtection="1">
      <alignment horizontal="left" vertical="center"/>
      <protection hidden="1"/>
    </xf>
    <xf numFmtId="0" fontId="7" fillId="0" borderId="0" xfId="0" applyFont="1" applyAlignment="1" applyProtection="1">
      <alignment horizontal="center"/>
      <protection hidden="1"/>
    </xf>
    <xf numFmtId="0" fontId="6" fillId="0" borderId="0" xfId="1" applyNumberFormat="1" applyFont="1" applyProtection="1">
      <protection hidden="1"/>
    </xf>
    <xf numFmtId="0" fontId="6" fillId="0" borderId="0" xfId="0" applyFont="1" applyAlignment="1" applyProtection="1">
      <alignment vertical="center"/>
      <protection hidden="1"/>
    </xf>
    <xf numFmtId="0" fontId="12" fillId="0" borderId="0" xfId="0" applyFont="1" applyAlignment="1">
      <alignment vertical="center"/>
    </xf>
    <xf numFmtId="0" fontId="11" fillId="0" borderId="0" xfId="0" applyFont="1" applyProtection="1">
      <protection hidden="1"/>
    </xf>
    <xf numFmtId="0" fontId="10" fillId="8" borderId="0" xfId="0" applyFont="1" applyFill="1" applyProtection="1">
      <protection hidden="1"/>
    </xf>
    <xf numFmtId="0" fontId="9" fillId="0" borderId="23" xfId="0" applyFont="1" applyBorder="1" applyAlignment="1" applyProtection="1">
      <alignment vertical="center"/>
      <protection hidden="1"/>
    </xf>
    <xf numFmtId="0" fontId="9" fillId="0" borderId="23" xfId="0" applyFont="1" applyBorder="1" applyProtection="1">
      <protection hidden="1"/>
    </xf>
    <xf numFmtId="0" fontId="6" fillId="11" borderId="0" xfId="0" applyFont="1" applyFill="1" applyProtection="1">
      <protection locked="0"/>
    </xf>
    <xf numFmtId="0" fontId="6" fillId="0" borderId="23" xfId="0" applyFont="1" applyBorder="1"/>
    <xf numFmtId="0" fontId="8" fillId="0" borderId="23" xfId="0" applyFont="1" applyBorder="1"/>
    <xf numFmtId="0" fontId="6" fillId="11" borderId="0" xfId="0" applyFont="1" applyFill="1" applyProtection="1">
      <protection locked="0" hidden="1"/>
    </xf>
    <xf numFmtId="0" fontId="6" fillId="13" borderId="0" xfId="0" applyFont="1" applyFill="1" applyProtection="1">
      <protection hidden="1"/>
    </xf>
    <xf numFmtId="0" fontId="6" fillId="0" borderId="23" xfId="0" applyFont="1" applyBorder="1" applyProtection="1">
      <protection hidden="1"/>
    </xf>
    <xf numFmtId="0" fontId="6" fillId="0" borderId="0" xfId="0" applyFont="1" applyProtection="1">
      <protection locked="0" hidden="1"/>
    </xf>
    <xf numFmtId="49" fontId="22" fillId="3" borderId="2" xfId="0" applyNumberFormat="1" applyFont="1" applyFill="1" applyBorder="1" applyAlignment="1">
      <alignment horizontal="center" vertical="center" wrapText="1"/>
    </xf>
    <xf numFmtId="49" fontId="22" fillId="3" borderId="3" xfId="0" applyNumberFormat="1" applyFont="1" applyFill="1" applyBorder="1" applyAlignment="1">
      <alignment horizontal="center" vertical="center" wrapText="1"/>
    </xf>
    <xf numFmtId="49" fontId="22" fillId="3" borderId="7" xfId="0" applyNumberFormat="1" applyFont="1" applyFill="1" applyBorder="1" applyAlignment="1">
      <alignment horizontal="center" vertical="center" wrapText="1"/>
    </xf>
    <xf numFmtId="49" fontId="22" fillId="3" borderId="8" xfId="0" applyNumberFormat="1" applyFont="1" applyFill="1" applyBorder="1" applyAlignment="1">
      <alignment horizontal="center" vertical="center" wrapText="1"/>
    </xf>
    <xf numFmtId="49" fontId="2" fillId="4" borderId="4" xfId="0" applyNumberFormat="1" applyFont="1" applyFill="1" applyBorder="1" applyAlignment="1">
      <alignment horizontal="right" vertical="top" wrapText="1"/>
    </xf>
    <xf numFmtId="49" fontId="2" fillId="4" borderId="5" xfId="0" applyNumberFormat="1" applyFont="1" applyFill="1" applyBorder="1" applyAlignment="1">
      <alignment horizontal="right" vertical="top" wrapText="1"/>
    </xf>
    <xf numFmtId="49" fontId="2" fillId="4" borderId="6" xfId="0" applyNumberFormat="1" applyFont="1" applyFill="1" applyBorder="1" applyAlignment="1">
      <alignment horizontal="right" vertical="top" wrapText="1"/>
    </xf>
    <xf numFmtId="49" fontId="6" fillId="11" borderId="21" xfId="0" applyNumberFormat="1" applyFont="1" applyFill="1" applyBorder="1" applyAlignment="1" applyProtection="1">
      <alignment horizontal="right" vertical="top"/>
      <protection locked="0"/>
    </xf>
    <xf numFmtId="49" fontId="6" fillId="11" borderId="20" xfId="0" applyNumberFormat="1" applyFont="1" applyFill="1" applyBorder="1" applyAlignment="1" applyProtection="1">
      <alignment horizontal="right" vertical="top"/>
      <protection locked="0"/>
    </xf>
    <xf numFmtId="49" fontId="6" fillId="11" borderId="22" xfId="0" applyNumberFormat="1" applyFont="1" applyFill="1" applyBorder="1" applyAlignment="1" applyProtection="1">
      <alignment horizontal="right" vertical="top"/>
      <protection locked="0"/>
    </xf>
    <xf numFmtId="49" fontId="6" fillId="11" borderId="21" xfId="0" applyNumberFormat="1" applyFont="1" applyFill="1" applyBorder="1" applyAlignment="1" applyProtection="1">
      <alignment horizontal="left" vertical="top"/>
      <protection locked="0"/>
    </xf>
    <xf numFmtId="49" fontId="6" fillId="11" borderId="20" xfId="0" applyNumberFormat="1" applyFont="1" applyFill="1" applyBorder="1" applyAlignment="1" applyProtection="1">
      <alignment horizontal="left" vertical="top"/>
      <protection locked="0"/>
    </xf>
    <xf numFmtId="49" fontId="6" fillId="11" borderId="22" xfId="0" applyNumberFormat="1" applyFont="1" applyFill="1" applyBorder="1" applyAlignment="1" applyProtection="1">
      <alignment horizontal="left" vertical="top"/>
      <protection locked="0"/>
    </xf>
    <xf numFmtId="49" fontId="6" fillId="12" borderId="1" xfId="0" applyNumberFormat="1" applyFont="1" applyFill="1" applyBorder="1" applyAlignment="1" applyProtection="1">
      <alignment horizontal="left"/>
      <protection hidden="1"/>
    </xf>
    <xf numFmtId="49" fontId="1" fillId="11" borderId="21" xfId="0" applyNumberFormat="1" applyFont="1" applyFill="1" applyBorder="1" applyAlignment="1" applyProtection="1">
      <alignment horizontal="left"/>
      <protection locked="0"/>
    </xf>
    <xf numFmtId="49" fontId="3" fillId="11" borderId="20" xfId="0" applyNumberFormat="1" applyFont="1" applyFill="1" applyBorder="1" applyAlignment="1" applyProtection="1">
      <alignment horizontal="left"/>
      <protection locked="0"/>
    </xf>
    <xf numFmtId="49" fontId="3" fillId="11" borderId="22" xfId="0" applyNumberFormat="1" applyFont="1" applyFill="1" applyBorder="1" applyAlignment="1" applyProtection="1">
      <alignment horizontal="left"/>
      <protection locked="0"/>
    </xf>
    <xf numFmtId="49" fontId="6" fillId="12" borderId="7" xfId="0" applyNumberFormat="1" applyFont="1" applyFill="1" applyBorder="1" applyAlignment="1" applyProtection="1">
      <alignment horizontal="left"/>
      <protection hidden="1"/>
    </xf>
    <xf numFmtId="49" fontId="6" fillId="12" borderId="15" xfId="0" applyNumberFormat="1" applyFont="1" applyFill="1" applyBorder="1" applyAlignment="1" applyProtection="1">
      <alignment horizontal="left"/>
      <protection hidden="1"/>
    </xf>
    <xf numFmtId="49" fontId="6" fillId="12" borderId="8" xfId="0" applyNumberFormat="1" applyFont="1" applyFill="1" applyBorder="1" applyAlignment="1" applyProtection="1">
      <alignment horizontal="left"/>
      <protection hidden="1"/>
    </xf>
    <xf numFmtId="49" fontId="6" fillId="11" borderId="25" xfId="0" applyNumberFormat="1" applyFont="1" applyFill="1" applyBorder="1" applyAlignment="1" applyProtection="1">
      <alignment horizontal="right" vertical="top"/>
      <protection locked="0"/>
    </xf>
    <xf numFmtId="49" fontId="6" fillId="11" borderId="24" xfId="0" applyNumberFormat="1" applyFont="1" applyFill="1" applyBorder="1" applyAlignment="1" applyProtection="1">
      <alignment horizontal="right" vertical="top"/>
      <protection locked="0"/>
    </xf>
    <xf numFmtId="0" fontId="7" fillId="9" borderId="19" xfId="0" applyFont="1" applyFill="1" applyBorder="1" applyAlignment="1" applyProtection="1">
      <alignment horizontal="center" vertical="center"/>
      <protection hidden="1"/>
    </xf>
    <xf numFmtId="0" fontId="6" fillId="13" borderId="21" xfId="0" applyFont="1" applyFill="1" applyBorder="1" applyAlignment="1" applyProtection="1">
      <alignment horizontal="left" vertical="top"/>
      <protection hidden="1"/>
    </xf>
    <xf numFmtId="0" fontId="6" fillId="13" borderId="34" xfId="0" applyFont="1" applyFill="1" applyBorder="1" applyAlignment="1" applyProtection="1">
      <alignment horizontal="left" vertical="top"/>
      <protection hidden="1"/>
    </xf>
    <xf numFmtId="0" fontId="7" fillId="9" borderId="1" xfId="0" applyFont="1" applyFill="1" applyBorder="1" applyAlignment="1" applyProtection="1">
      <alignment horizontal="center" vertical="center" wrapText="1"/>
      <protection hidden="1"/>
    </xf>
    <xf numFmtId="0" fontId="6" fillId="13" borderId="21" xfId="0" applyFont="1" applyFill="1" applyBorder="1" applyAlignment="1" applyProtection="1">
      <alignment horizontal="right" vertical="top"/>
      <protection hidden="1"/>
    </xf>
    <xf numFmtId="0" fontId="6" fillId="13" borderId="22" xfId="0" applyFont="1" applyFill="1" applyBorder="1" applyAlignment="1" applyProtection="1">
      <alignment horizontal="right" vertical="top"/>
      <protection hidden="1"/>
    </xf>
    <xf numFmtId="0" fontId="7" fillId="9" borderId="19" xfId="0" applyFont="1" applyFill="1" applyBorder="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0" xfId="0" applyFont="1" applyAlignment="1" applyProtection="1">
      <alignment horizontal="left"/>
      <protection hidden="1"/>
    </xf>
    <xf numFmtId="0" fontId="7" fillId="9" borderId="19" xfId="0" applyFont="1" applyFill="1" applyBorder="1" applyAlignment="1" applyProtection="1">
      <alignment horizontal="center"/>
      <protection hidden="1"/>
    </xf>
    <xf numFmtId="0" fontId="7" fillId="9" borderId="2" xfId="0" applyFont="1" applyFill="1" applyBorder="1" applyAlignment="1" applyProtection="1">
      <alignment horizontal="center" vertical="center"/>
      <protection hidden="1"/>
    </xf>
    <xf numFmtId="0" fontId="7" fillId="9" borderId="16" xfId="0" applyFont="1" applyFill="1" applyBorder="1" applyAlignment="1" applyProtection="1">
      <alignment horizontal="center" vertical="center"/>
      <protection hidden="1"/>
    </xf>
    <xf numFmtId="0" fontId="7" fillId="9" borderId="3" xfId="0" applyFont="1" applyFill="1" applyBorder="1" applyAlignment="1" applyProtection="1">
      <alignment horizontal="center" vertical="center"/>
      <protection hidden="1"/>
    </xf>
    <xf numFmtId="0" fontId="7" fillId="9" borderId="9" xfId="0" applyFont="1" applyFill="1" applyBorder="1" applyAlignment="1" applyProtection="1">
      <alignment horizontal="center" vertical="center"/>
      <protection hidden="1"/>
    </xf>
    <xf numFmtId="0" fontId="7" fillId="9" borderId="17" xfId="0" applyFont="1" applyFill="1" applyBorder="1" applyAlignment="1" applyProtection="1">
      <alignment horizontal="center" vertical="center"/>
      <protection hidden="1"/>
    </xf>
    <xf numFmtId="0" fontId="7" fillId="9" borderId="18" xfId="0" applyFont="1" applyFill="1" applyBorder="1" applyAlignment="1" applyProtection="1">
      <alignment horizontal="center" vertical="center"/>
      <protection hidden="1"/>
    </xf>
    <xf numFmtId="49" fontId="6" fillId="13" borderId="21" xfId="0" applyNumberFormat="1" applyFont="1" applyFill="1" applyBorder="1" applyAlignment="1">
      <alignment horizontal="left" vertical="top"/>
    </xf>
    <xf numFmtId="49" fontId="6" fillId="13" borderId="20" xfId="0" applyNumberFormat="1" applyFont="1" applyFill="1" applyBorder="1" applyAlignment="1">
      <alignment horizontal="left" vertical="top"/>
    </xf>
    <xf numFmtId="49" fontId="6" fillId="13" borderId="22" xfId="0" applyNumberFormat="1" applyFont="1" applyFill="1" applyBorder="1" applyAlignment="1">
      <alignment horizontal="left" vertical="top"/>
    </xf>
    <xf numFmtId="49" fontId="6" fillId="13" borderId="25" xfId="0" applyNumberFormat="1" applyFont="1" applyFill="1" applyBorder="1" applyAlignment="1">
      <alignment horizontal="left" vertical="top"/>
    </xf>
    <xf numFmtId="49" fontId="6" fillId="13" borderId="24" xfId="0" applyNumberFormat="1" applyFont="1" applyFill="1" applyBorder="1" applyAlignment="1">
      <alignment horizontal="left" vertical="top"/>
    </xf>
    <xf numFmtId="49" fontId="6" fillId="11" borderId="25" xfId="0" applyNumberFormat="1" applyFont="1" applyFill="1" applyBorder="1" applyAlignment="1" applyProtection="1">
      <alignment horizontal="left" vertical="top"/>
      <protection locked="0"/>
    </xf>
    <xf numFmtId="49" fontId="6" fillId="11" borderId="24" xfId="0" applyNumberFormat="1" applyFont="1" applyFill="1" applyBorder="1" applyAlignment="1" applyProtection="1">
      <alignment horizontal="left" vertical="top"/>
      <protection locked="0"/>
    </xf>
    <xf numFmtId="49" fontId="6" fillId="11" borderId="21" xfId="0" applyNumberFormat="1" applyFont="1" applyFill="1" applyBorder="1" applyAlignment="1">
      <alignment horizontal="left" vertical="top"/>
    </xf>
    <xf numFmtId="49" fontId="6" fillId="11" borderId="20" xfId="0" applyNumberFormat="1" applyFont="1" applyFill="1" applyBorder="1" applyAlignment="1">
      <alignment horizontal="left" vertical="top"/>
    </xf>
    <xf numFmtId="49" fontId="6" fillId="11" borderId="22" xfId="0" applyNumberFormat="1" applyFont="1" applyFill="1" applyBorder="1" applyAlignment="1">
      <alignment horizontal="left" vertical="top"/>
    </xf>
    <xf numFmtId="49" fontId="6" fillId="13" borderId="25" xfId="0" applyNumberFormat="1" applyFont="1" applyFill="1" applyBorder="1" applyAlignment="1" applyProtection="1">
      <alignment horizontal="left" vertical="top"/>
      <protection hidden="1"/>
    </xf>
    <xf numFmtId="49" fontId="6" fillId="13" borderId="24" xfId="0" applyNumberFormat="1" applyFont="1" applyFill="1" applyBorder="1" applyAlignment="1" applyProtection="1">
      <alignment horizontal="left" vertical="top"/>
      <protection hidden="1"/>
    </xf>
    <xf numFmtId="49" fontId="6" fillId="13" borderId="22" xfId="0" applyNumberFormat="1" applyFont="1" applyFill="1" applyBorder="1" applyAlignment="1" applyProtection="1">
      <alignment horizontal="left" vertical="top"/>
      <protection hidden="1"/>
    </xf>
    <xf numFmtId="49" fontId="6" fillId="13" borderId="21" xfId="0" applyNumberFormat="1" applyFont="1" applyFill="1" applyBorder="1" applyAlignment="1" applyProtection="1">
      <alignment horizontal="right" vertical="top"/>
      <protection hidden="1"/>
    </xf>
    <xf numFmtId="49" fontId="6" fillId="13" borderId="20" xfId="0" applyNumberFormat="1" applyFont="1" applyFill="1" applyBorder="1" applyAlignment="1" applyProtection="1">
      <alignment horizontal="right" vertical="top"/>
      <protection hidden="1"/>
    </xf>
    <xf numFmtId="49" fontId="6" fillId="13" borderId="22" xfId="0" applyNumberFormat="1" applyFont="1" applyFill="1" applyBorder="1" applyAlignment="1" applyProtection="1">
      <alignment horizontal="right" vertical="top"/>
      <protection hidden="1"/>
    </xf>
    <xf numFmtId="0" fontId="7" fillId="9" borderId="19" xfId="0" applyFont="1" applyFill="1" applyBorder="1" applyAlignment="1" applyProtection="1">
      <alignment horizontal="center" vertical="top"/>
      <protection hidden="1"/>
    </xf>
    <xf numFmtId="49" fontId="6" fillId="13" borderId="21" xfId="0" applyNumberFormat="1" applyFont="1" applyFill="1" applyBorder="1" applyAlignment="1">
      <alignment horizontal="left" vertical="top" wrapText="1"/>
    </xf>
    <xf numFmtId="49" fontId="6" fillId="13" borderId="20" xfId="0" applyNumberFormat="1" applyFont="1" applyFill="1" applyBorder="1" applyAlignment="1">
      <alignment horizontal="left" vertical="top" wrapText="1"/>
    </xf>
    <xf numFmtId="49" fontId="6" fillId="13" borderId="22" xfId="0" applyNumberFormat="1" applyFont="1" applyFill="1" applyBorder="1" applyAlignment="1">
      <alignment horizontal="left" vertical="top" wrapText="1"/>
    </xf>
    <xf numFmtId="49" fontId="6" fillId="13" borderId="21" xfId="0" applyNumberFormat="1" applyFont="1" applyFill="1" applyBorder="1" applyAlignment="1">
      <alignment horizontal="right" vertical="top"/>
    </xf>
    <xf numFmtId="49" fontId="6" fillId="13" borderId="20" xfId="0" applyNumberFormat="1" applyFont="1" applyFill="1" applyBorder="1" applyAlignment="1">
      <alignment horizontal="right" vertical="top"/>
    </xf>
    <xf numFmtId="49" fontId="6" fillId="13" borderId="22" xfId="0" applyNumberFormat="1" applyFont="1" applyFill="1" applyBorder="1" applyAlignment="1">
      <alignment horizontal="right" vertical="top"/>
    </xf>
    <xf numFmtId="0" fontId="6" fillId="0" borderId="1" xfId="0" applyFont="1" applyBorder="1" applyAlignment="1" applyProtection="1">
      <alignment horizontal="center"/>
      <protection hidden="1"/>
    </xf>
    <xf numFmtId="0" fontId="6" fillId="9" borderId="1" xfId="0" applyFont="1" applyFill="1" applyBorder="1" applyAlignment="1" applyProtection="1">
      <alignment horizontal="center"/>
      <protection hidden="1"/>
    </xf>
    <xf numFmtId="0" fontId="6" fillId="9" borderId="1" xfId="0" applyFont="1" applyFill="1" applyBorder="1" applyAlignment="1" applyProtection="1">
      <alignment horizontal="left"/>
      <protection hidden="1"/>
    </xf>
    <xf numFmtId="0" fontId="6" fillId="11" borderId="21" xfId="0" applyFont="1" applyFill="1" applyBorder="1" applyAlignment="1" applyProtection="1">
      <alignment horizontal="left" vertical="top"/>
      <protection locked="0"/>
    </xf>
    <xf numFmtId="0" fontId="6" fillId="11" borderId="20" xfId="0" applyFont="1" applyFill="1" applyBorder="1" applyAlignment="1" applyProtection="1">
      <alignment horizontal="left" vertical="top"/>
      <protection locked="0"/>
    </xf>
    <xf numFmtId="0" fontId="6" fillId="11" borderId="22" xfId="0" applyFont="1" applyFill="1" applyBorder="1" applyAlignment="1" applyProtection="1">
      <alignment horizontal="left" vertical="top"/>
      <protection locked="0"/>
    </xf>
    <xf numFmtId="49" fontId="6" fillId="9" borderId="19" xfId="0" applyNumberFormat="1" applyFont="1" applyFill="1" applyBorder="1" applyAlignment="1" applyProtection="1">
      <alignment horizontal="center"/>
      <protection hidden="1"/>
    </xf>
    <xf numFmtId="49" fontId="6" fillId="10" borderId="19" xfId="0" applyNumberFormat="1" applyFont="1" applyFill="1" applyBorder="1" applyAlignment="1" applyProtection="1">
      <alignment horizontal="right" vertical="top"/>
      <protection hidden="1"/>
    </xf>
    <xf numFmtId="0" fontId="6" fillId="10" borderId="19" xfId="0" applyFont="1" applyFill="1" applyBorder="1" applyAlignment="1" applyProtection="1">
      <alignment horizontal="right" vertical="top"/>
      <protection hidden="1"/>
    </xf>
    <xf numFmtId="0" fontId="6" fillId="0" borderId="1" xfId="0" applyFont="1" applyBorder="1" applyAlignment="1" applyProtection="1">
      <alignment horizontal="left"/>
      <protection hidden="1"/>
    </xf>
    <xf numFmtId="0" fontId="7" fillId="9" borderId="1" xfId="0" applyFont="1" applyFill="1" applyBorder="1" applyAlignment="1" applyProtection="1">
      <alignment horizontal="center" vertical="center"/>
      <protection hidden="1"/>
    </xf>
    <xf numFmtId="0" fontId="6" fillId="10" borderId="19" xfId="0" applyFont="1" applyFill="1" applyBorder="1" applyAlignment="1" applyProtection="1">
      <alignment horizontal="right"/>
      <protection hidden="1"/>
    </xf>
    <xf numFmtId="49" fontId="6" fillId="10" borderId="19" xfId="0" applyNumberFormat="1" applyFont="1" applyFill="1" applyBorder="1" applyAlignment="1" applyProtection="1">
      <alignment horizontal="right"/>
      <protection hidden="1"/>
    </xf>
    <xf numFmtId="0" fontId="7" fillId="9" borderId="1" xfId="0" applyFont="1" applyFill="1" applyBorder="1" applyAlignment="1" applyProtection="1">
      <alignment horizontal="center"/>
      <protection hidden="1"/>
    </xf>
    <xf numFmtId="0" fontId="7" fillId="9" borderId="19" xfId="0" applyFont="1" applyFill="1" applyBorder="1" applyAlignment="1" applyProtection="1">
      <alignment horizontal="center" vertical="top" wrapText="1"/>
      <protection hidden="1"/>
    </xf>
    <xf numFmtId="49" fontId="6" fillId="13" borderId="25" xfId="0" applyNumberFormat="1" applyFont="1" applyFill="1" applyBorder="1" applyAlignment="1" applyProtection="1">
      <alignment horizontal="right" vertical="top"/>
      <protection hidden="1"/>
    </xf>
    <xf numFmtId="49" fontId="6" fillId="13" borderId="24" xfId="0" applyNumberFormat="1" applyFont="1" applyFill="1" applyBorder="1" applyAlignment="1" applyProtection="1">
      <alignment horizontal="right" vertical="top"/>
      <protection hidden="1"/>
    </xf>
    <xf numFmtId="0" fontId="6" fillId="13" borderId="25" xfId="0" applyFont="1" applyFill="1" applyBorder="1" applyAlignment="1" applyProtection="1">
      <alignment horizontal="right" vertical="top"/>
      <protection hidden="1"/>
    </xf>
    <xf numFmtId="0" fontId="6" fillId="13" borderId="24" xfId="0" applyFont="1" applyFill="1" applyBorder="1" applyAlignment="1" applyProtection="1">
      <alignment horizontal="right" vertical="top"/>
      <protection hidden="1"/>
    </xf>
    <xf numFmtId="49" fontId="6" fillId="11" borderId="21" xfId="0" applyNumberFormat="1" applyFont="1" applyFill="1" applyBorder="1" applyAlignment="1">
      <alignment horizontal="right" vertical="top"/>
    </xf>
    <xf numFmtId="49" fontId="6" fillId="11" borderId="20" xfId="0" applyNumberFormat="1" applyFont="1" applyFill="1" applyBorder="1" applyAlignment="1">
      <alignment horizontal="right" vertical="top"/>
    </xf>
    <xf numFmtId="49" fontId="6" fillId="11" borderId="22" xfId="0" applyNumberFormat="1" applyFont="1" applyFill="1" applyBorder="1" applyAlignment="1">
      <alignment horizontal="right" vertical="top"/>
    </xf>
    <xf numFmtId="0" fontId="7" fillId="9" borderId="19" xfId="0" applyFont="1" applyFill="1" applyBorder="1" applyAlignment="1" applyProtection="1">
      <alignment horizontal="center" wrapText="1"/>
      <protection hidden="1"/>
    </xf>
    <xf numFmtId="0" fontId="7" fillId="9" borderId="1" xfId="0" applyFont="1" applyFill="1" applyBorder="1" applyAlignment="1" applyProtection="1">
      <alignment horizontal="left"/>
      <protection hidden="1"/>
    </xf>
    <xf numFmtId="0" fontId="6" fillId="13" borderId="20" xfId="0" applyFont="1" applyFill="1" applyBorder="1" applyAlignment="1" applyProtection="1">
      <alignment horizontal="right" vertical="top"/>
      <protection hidden="1"/>
    </xf>
    <xf numFmtId="0" fontId="7" fillId="9" borderId="35" xfId="0" applyFont="1" applyFill="1" applyBorder="1" applyAlignment="1" applyProtection="1">
      <alignment horizontal="center" vertical="center"/>
      <protection hidden="1"/>
    </xf>
    <xf numFmtId="0" fontId="7" fillId="9" borderId="23" xfId="0" applyFont="1" applyFill="1" applyBorder="1" applyAlignment="1" applyProtection="1">
      <alignment horizontal="center" vertical="center"/>
      <protection hidden="1"/>
    </xf>
    <xf numFmtId="0" fontId="7" fillId="9" borderId="36" xfId="0" applyFont="1" applyFill="1" applyBorder="1" applyAlignment="1" applyProtection="1">
      <alignment horizontal="center" vertical="center"/>
      <protection hidden="1"/>
    </xf>
    <xf numFmtId="49" fontId="6" fillId="11" borderId="28" xfId="0" applyNumberFormat="1" applyFont="1" applyFill="1" applyBorder="1" applyAlignment="1" applyProtection="1">
      <alignment horizontal="right" vertical="top"/>
      <protection locked="0"/>
    </xf>
    <xf numFmtId="49" fontId="6" fillId="11" borderId="26" xfId="0" applyNumberFormat="1" applyFont="1" applyFill="1" applyBorder="1" applyAlignment="1" applyProtection="1">
      <alignment horizontal="right" vertical="top"/>
      <protection locked="0"/>
    </xf>
    <xf numFmtId="49" fontId="6" fillId="11" borderId="30" xfId="0" applyNumberFormat="1" applyFont="1" applyFill="1" applyBorder="1" applyAlignment="1" applyProtection="1">
      <alignment horizontal="right" vertical="top"/>
      <protection locked="0"/>
    </xf>
    <xf numFmtId="49" fontId="6" fillId="11" borderId="29" xfId="0" applyNumberFormat="1" applyFont="1" applyFill="1" applyBorder="1" applyAlignment="1" applyProtection="1">
      <alignment horizontal="right" vertical="top"/>
      <protection locked="0"/>
    </xf>
    <xf numFmtId="49" fontId="6" fillId="11" borderId="27" xfId="0" applyNumberFormat="1" applyFont="1" applyFill="1" applyBorder="1" applyAlignment="1" applyProtection="1">
      <alignment horizontal="right" vertical="top"/>
      <protection locked="0"/>
    </xf>
    <xf numFmtId="49" fontId="6" fillId="11" borderId="31" xfId="0" applyNumberFormat="1" applyFont="1" applyFill="1" applyBorder="1" applyAlignment="1" applyProtection="1">
      <alignment horizontal="right" vertical="top"/>
      <protection locked="0"/>
    </xf>
    <xf numFmtId="0" fontId="6" fillId="13" borderId="28" xfId="0" applyFont="1" applyFill="1" applyBorder="1" applyAlignment="1" applyProtection="1">
      <alignment horizontal="right" vertical="top"/>
      <protection hidden="1"/>
    </xf>
    <xf numFmtId="0" fontId="6" fillId="13" borderId="30" xfId="0" applyFont="1" applyFill="1" applyBorder="1" applyAlignment="1" applyProtection="1">
      <alignment horizontal="right" vertical="top"/>
      <protection hidden="1"/>
    </xf>
    <xf numFmtId="0" fontId="6" fillId="13" borderId="29" xfId="0" applyFont="1" applyFill="1" applyBorder="1" applyAlignment="1" applyProtection="1">
      <alignment horizontal="right" vertical="top"/>
      <protection hidden="1"/>
    </xf>
    <xf numFmtId="0" fontId="6" fillId="13" borderId="31" xfId="0" applyFont="1" applyFill="1" applyBorder="1" applyAlignment="1" applyProtection="1">
      <alignment horizontal="right" vertical="top"/>
      <protection hidden="1"/>
    </xf>
    <xf numFmtId="49" fontId="6" fillId="10" borderId="19" xfId="0" applyNumberFormat="1" applyFont="1" applyFill="1" applyBorder="1" applyAlignment="1" applyProtection="1">
      <alignment horizontal="center"/>
      <protection hidden="1"/>
    </xf>
    <xf numFmtId="0" fontId="6" fillId="9" borderId="19" xfId="0" applyFont="1" applyFill="1" applyBorder="1" applyAlignment="1" applyProtection="1">
      <alignment horizontal="left"/>
      <protection hidden="1"/>
    </xf>
    <xf numFmtId="49" fontId="6" fillId="11" borderId="34" xfId="0" applyNumberFormat="1" applyFont="1" applyFill="1" applyBorder="1" applyAlignment="1" applyProtection="1">
      <alignment horizontal="left" vertical="top"/>
      <protection locked="0"/>
    </xf>
    <xf numFmtId="0" fontId="6" fillId="9" borderId="19" xfId="0" applyFont="1" applyFill="1" applyBorder="1" applyAlignment="1" applyProtection="1">
      <alignment horizontal="left" vertical="top"/>
      <protection hidden="1"/>
    </xf>
    <xf numFmtId="0" fontId="6" fillId="9" borderId="1" xfId="0" applyFont="1" applyFill="1" applyBorder="1" applyAlignment="1" applyProtection="1">
      <alignment horizontal="left" vertical="top" wrapText="1"/>
      <protection hidden="1"/>
    </xf>
    <xf numFmtId="49" fontId="6" fillId="11" borderId="25" xfId="0" applyNumberFormat="1" applyFont="1" applyFill="1" applyBorder="1" applyAlignment="1" applyProtection="1">
      <alignment horizontal="left" vertical="top" wrapText="1"/>
      <protection locked="0"/>
    </xf>
    <xf numFmtId="49" fontId="6" fillId="11" borderId="24" xfId="0" applyNumberFormat="1" applyFont="1" applyFill="1" applyBorder="1" applyAlignment="1" applyProtection="1">
      <alignment horizontal="left" vertical="top" wrapText="1"/>
      <protection locked="0"/>
    </xf>
    <xf numFmtId="49" fontId="6" fillId="11" borderId="22" xfId="0" applyNumberFormat="1" applyFont="1" applyFill="1" applyBorder="1" applyAlignment="1" applyProtection="1">
      <alignment horizontal="left" vertical="top" wrapText="1"/>
      <protection locked="0"/>
    </xf>
    <xf numFmtId="0" fontId="6" fillId="9" borderId="1" xfId="0" applyFont="1" applyFill="1" applyBorder="1" applyAlignment="1" applyProtection="1">
      <alignment horizontal="left" vertical="top"/>
      <protection hidden="1"/>
    </xf>
    <xf numFmtId="49" fontId="6" fillId="13" borderId="34" xfId="0" applyNumberFormat="1" applyFont="1" applyFill="1" applyBorder="1" applyAlignment="1" applyProtection="1">
      <alignment horizontal="right" vertical="top"/>
      <protection hidden="1"/>
    </xf>
    <xf numFmtId="0" fontId="6" fillId="11" borderId="21" xfId="0" applyFont="1" applyFill="1" applyBorder="1" applyAlignment="1" applyProtection="1">
      <alignment horizontal="right" vertical="top"/>
      <protection locked="0" hidden="1"/>
    </xf>
    <xf numFmtId="0" fontId="6" fillId="11" borderId="20" xfId="0" applyFont="1" applyFill="1" applyBorder="1" applyAlignment="1" applyProtection="1">
      <alignment horizontal="right" vertical="top"/>
      <protection locked="0" hidden="1"/>
    </xf>
    <xf numFmtId="0" fontId="6" fillId="11" borderId="22" xfId="0" applyFont="1" applyFill="1" applyBorder="1" applyAlignment="1" applyProtection="1">
      <alignment horizontal="right" vertical="top"/>
      <protection locked="0" hidden="1"/>
    </xf>
    <xf numFmtId="49" fontId="6" fillId="13" borderId="21" xfId="0" applyNumberFormat="1" applyFont="1" applyFill="1" applyBorder="1" applyAlignment="1" applyProtection="1">
      <alignment horizontal="left" vertical="top" wrapText="1"/>
      <protection hidden="1"/>
    </xf>
    <xf numFmtId="49" fontId="6" fillId="13" borderId="20" xfId="0" applyNumberFormat="1" applyFont="1" applyFill="1" applyBorder="1" applyAlignment="1" applyProtection="1">
      <alignment horizontal="left" vertical="top" wrapText="1"/>
      <protection hidden="1"/>
    </xf>
    <xf numFmtId="49" fontId="6" fillId="13" borderId="22" xfId="0" applyNumberFormat="1" applyFont="1" applyFill="1" applyBorder="1" applyAlignment="1" applyProtection="1">
      <alignment horizontal="left" vertical="top" wrapText="1"/>
      <protection hidden="1"/>
    </xf>
    <xf numFmtId="0" fontId="7" fillId="9" borderId="19" xfId="0" applyFont="1" applyFill="1" applyBorder="1" applyAlignment="1" applyProtection="1">
      <alignment vertical="center"/>
      <protection hidden="1"/>
    </xf>
    <xf numFmtId="49" fontId="6" fillId="11" borderId="21" xfId="0" applyNumberFormat="1" applyFont="1" applyFill="1" applyBorder="1" applyAlignment="1">
      <alignment horizontal="left" vertical="top" wrapText="1"/>
    </xf>
    <xf numFmtId="49" fontId="6" fillId="11" borderId="20" xfId="0" applyNumberFormat="1" applyFont="1" applyFill="1" applyBorder="1" applyAlignment="1">
      <alignment horizontal="left" vertical="top" wrapText="1"/>
    </xf>
    <xf numFmtId="49" fontId="6" fillId="11" borderId="22" xfId="0" applyNumberFormat="1" applyFont="1" applyFill="1" applyBorder="1" applyAlignment="1">
      <alignment horizontal="left" vertical="top" wrapText="1"/>
    </xf>
    <xf numFmtId="49" fontId="6" fillId="11" borderId="21" xfId="0" applyNumberFormat="1" applyFont="1" applyFill="1" applyBorder="1" applyAlignment="1" applyProtection="1">
      <alignment horizontal="left" vertical="top" wrapText="1"/>
      <protection locked="0"/>
    </xf>
    <xf numFmtId="49" fontId="6" fillId="11" borderId="20" xfId="0" applyNumberFormat="1" applyFont="1" applyFill="1" applyBorder="1" applyAlignment="1" applyProtection="1">
      <alignment horizontal="left" vertical="top" wrapText="1"/>
      <protection locked="0"/>
    </xf>
    <xf numFmtId="0" fontId="7" fillId="9" borderId="27" xfId="0" applyFont="1" applyFill="1" applyBorder="1" applyAlignment="1" applyProtection="1">
      <alignment horizontal="center" vertical="center"/>
      <protection hidden="1"/>
    </xf>
    <xf numFmtId="0" fontId="7" fillId="9" borderId="33" xfId="0" applyFont="1" applyFill="1" applyBorder="1" applyAlignment="1" applyProtection="1">
      <alignment horizontal="center" vertical="center"/>
      <protection hidden="1"/>
    </xf>
    <xf numFmtId="49" fontId="6" fillId="11" borderId="21" xfId="0" applyNumberFormat="1" applyFont="1" applyFill="1" applyBorder="1" applyAlignment="1" applyProtection="1">
      <alignment vertical="top"/>
      <protection locked="0"/>
    </xf>
    <xf numFmtId="49" fontId="6" fillId="11" borderId="20" xfId="0" applyNumberFormat="1" applyFont="1" applyFill="1" applyBorder="1" applyAlignment="1" applyProtection="1">
      <alignment vertical="top"/>
      <protection locked="0"/>
    </xf>
    <xf numFmtId="49" fontId="6" fillId="11" borderId="22" xfId="0" applyNumberFormat="1" applyFont="1" applyFill="1" applyBorder="1" applyAlignment="1" applyProtection="1">
      <alignment vertical="top"/>
      <protection locked="0"/>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6" fillId="0" borderId="0" xfId="0" applyFont="1" applyAlignment="1" applyProtection="1">
      <alignment horizontal="left" vertical="top" wrapText="1"/>
      <protection hidden="1"/>
    </xf>
    <xf numFmtId="0" fontId="7" fillId="9" borderId="19" xfId="0" applyFont="1" applyFill="1" applyBorder="1" applyProtection="1">
      <protection hidden="1"/>
    </xf>
    <xf numFmtId="0" fontId="7" fillId="9" borderId="1" xfId="0" applyFont="1" applyFill="1" applyBorder="1" applyProtection="1">
      <protection hidden="1"/>
    </xf>
    <xf numFmtId="0" fontId="6" fillId="9" borderId="1" xfId="0" applyFont="1" applyFill="1" applyBorder="1" applyAlignment="1" applyProtection="1">
      <alignment vertical="top"/>
      <protection hidden="1"/>
    </xf>
    <xf numFmtId="0" fontId="6" fillId="9" borderId="1" xfId="0" applyFont="1" applyFill="1" applyBorder="1" applyProtection="1">
      <protection hidden="1"/>
    </xf>
    <xf numFmtId="0" fontId="7" fillId="9" borderId="19" xfId="0" applyFont="1" applyFill="1" applyBorder="1" applyAlignment="1" applyProtection="1">
      <alignment horizontal="left" vertical="center"/>
      <protection hidden="1"/>
    </xf>
    <xf numFmtId="0" fontId="7" fillId="9" borderId="19" xfId="0" applyFont="1" applyFill="1" applyBorder="1" applyAlignment="1" applyProtection="1">
      <alignment vertical="center" wrapText="1"/>
      <protection hidden="1"/>
    </xf>
    <xf numFmtId="0" fontId="6" fillId="0" borderId="0" xfId="0" applyFont="1" applyAlignment="1" applyProtection="1">
      <alignment horizontal="center"/>
      <protection hidden="1"/>
    </xf>
    <xf numFmtId="49" fontId="6" fillId="0" borderId="1" xfId="0" applyNumberFormat="1" applyFont="1" applyBorder="1" applyAlignment="1" applyProtection="1">
      <alignment horizontal="right"/>
      <protection hidden="1"/>
    </xf>
    <xf numFmtId="0" fontId="6" fillId="11" borderId="21" xfId="0" applyFont="1" applyFill="1" applyBorder="1" applyAlignment="1" applyProtection="1">
      <alignment horizontal="right" vertical="top"/>
      <protection locked="0"/>
    </xf>
    <xf numFmtId="0" fontId="6" fillId="11" borderId="20" xfId="0" applyFont="1" applyFill="1" applyBorder="1" applyAlignment="1" applyProtection="1">
      <alignment horizontal="right" vertical="top"/>
      <protection locked="0"/>
    </xf>
    <xf numFmtId="0" fontId="6" fillId="11" borderId="22" xfId="0" applyFont="1" applyFill="1" applyBorder="1" applyAlignment="1" applyProtection="1">
      <alignment horizontal="right" vertical="top"/>
      <protection locked="0"/>
    </xf>
    <xf numFmtId="49" fontId="6" fillId="13" borderId="21" xfId="0" applyNumberFormat="1" applyFont="1" applyFill="1" applyBorder="1" applyAlignment="1" applyProtection="1">
      <alignment horizontal="left" vertical="top"/>
      <protection hidden="1"/>
    </xf>
    <xf numFmtId="49" fontId="6" fillId="13" borderId="20" xfId="0" applyNumberFormat="1" applyFont="1" applyFill="1" applyBorder="1" applyAlignment="1" applyProtection="1">
      <alignment horizontal="left" vertical="top"/>
      <protection hidden="1"/>
    </xf>
    <xf numFmtId="49" fontId="6" fillId="13" borderId="21" xfId="0" applyNumberFormat="1" applyFont="1" applyFill="1" applyBorder="1" applyAlignment="1" applyProtection="1">
      <alignment horizontal="right"/>
      <protection hidden="1"/>
    </xf>
    <xf numFmtId="49" fontId="6" fillId="13" borderId="20" xfId="0" applyNumberFormat="1" applyFont="1" applyFill="1" applyBorder="1" applyAlignment="1" applyProtection="1">
      <alignment horizontal="right"/>
      <protection hidden="1"/>
    </xf>
    <xf numFmtId="49" fontId="6" fillId="13" borderId="22" xfId="0" applyNumberFormat="1" applyFont="1" applyFill="1" applyBorder="1" applyAlignment="1" applyProtection="1">
      <alignment horizontal="right"/>
      <protection hidden="1"/>
    </xf>
    <xf numFmtId="49" fontId="6" fillId="11" borderId="21" xfId="0" applyNumberFormat="1" applyFont="1" applyFill="1" applyBorder="1" applyAlignment="1" applyProtection="1">
      <alignment horizontal="right"/>
      <protection locked="0"/>
    </xf>
    <xf numFmtId="49" fontId="6" fillId="11" borderId="20" xfId="0" applyNumberFormat="1" applyFont="1" applyFill="1" applyBorder="1" applyAlignment="1" applyProtection="1">
      <alignment horizontal="right"/>
      <protection locked="0"/>
    </xf>
    <xf numFmtId="49" fontId="6" fillId="11" borderId="22" xfId="0" applyNumberFormat="1" applyFont="1" applyFill="1" applyBorder="1" applyAlignment="1" applyProtection="1">
      <alignment horizontal="right"/>
      <protection locked="0"/>
    </xf>
    <xf numFmtId="49" fontId="6" fillId="0" borderId="1" xfId="0" applyNumberFormat="1" applyFont="1" applyBorder="1" applyAlignment="1" applyProtection="1">
      <alignment horizontal="right" vertical="top"/>
      <protection hidden="1"/>
    </xf>
    <xf numFmtId="0" fontId="7" fillId="9" borderId="32" xfId="0" applyFont="1" applyFill="1" applyBorder="1" applyAlignment="1" applyProtection="1">
      <alignment horizontal="center" vertical="center"/>
      <protection hidden="1"/>
    </xf>
    <xf numFmtId="0" fontId="6" fillId="13" borderId="28" xfId="1" applyNumberFormat="1" applyFont="1" applyFill="1" applyBorder="1" applyAlignment="1" applyProtection="1">
      <alignment horizontal="right" vertical="top"/>
      <protection hidden="1"/>
    </xf>
    <xf numFmtId="0" fontId="6" fillId="13" borderId="30" xfId="1" applyNumberFormat="1" applyFont="1" applyFill="1" applyBorder="1" applyAlignment="1" applyProtection="1">
      <alignment horizontal="right" vertical="top"/>
      <protection hidden="1"/>
    </xf>
    <xf numFmtId="0" fontId="6" fillId="13" borderId="29" xfId="1" applyNumberFormat="1" applyFont="1" applyFill="1" applyBorder="1" applyAlignment="1" applyProtection="1">
      <alignment horizontal="right" vertical="top"/>
      <protection hidden="1"/>
    </xf>
    <xf numFmtId="0" fontId="6" fillId="13" borderId="31" xfId="1" applyNumberFormat="1" applyFont="1" applyFill="1" applyBorder="1" applyAlignment="1" applyProtection="1">
      <alignment horizontal="right" vertical="top"/>
      <protection hidden="1"/>
    </xf>
    <xf numFmtId="0" fontId="6" fillId="0" borderId="1" xfId="0" applyFont="1" applyBorder="1" applyAlignment="1" applyProtection="1">
      <alignment horizontal="left" wrapText="1"/>
      <protection hidden="1"/>
    </xf>
    <xf numFmtId="0" fontId="6" fillId="0" borderId="19" xfId="0" applyFont="1" applyBorder="1" applyAlignment="1" applyProtection="1">
      <alignment horizontal="left" wrapText="1"/>
      <protection hidden="1"/>
    </xf>
    <xf numFmtId="0" fontId="6" fillId="9" borderId="7" xfId="0" applyFont="1" applyFill="1" applyBorder="1" applyAlignment="1" applyProtection="1">
      <alignment horizontal="center"/>
      <protection hidden="1"/>
    </xf>
    <xf numFmtId="0" fontId="6" fillId="9" borderId="15" xfId="0" applyFont="1" applyFill="1" applyBorder="1" applyAlignment="1" applyProtection="1">
      <alignment horizontal="center"/>
      <protection hidden="1"/>
    </xf>
    <xf numFmtId="0" fontId="6" fillId="9" borderId="8" xfId="0" applyFont="1" applyFill="1" applyBorder="1" applyAlignment="1" applyProtection="1">
      <alignment horizontal="center"/>
      <protection hidden="1"/>
    </xf>
    <xf numFmtId="0" fontId="7" fillId="9" borderId="27" xfId="0" applyFont="1" applyFill="1" applyBorder="1" applyAlignment="1" applyProtection="1">
      <alignment horizontal="center" vertical="top" wrapText="1"/>
      <protection hidden="1"/>
    </xf>
    <xf numFmtId="0" fontId="7" fillId="9" borderId="32" xfId="0" applyFont="1" applyFill="1" applyBorder="1" applyAlignment="1" applyProtection="1">
      <alignment horizontal="center" vertical="top" wrapText="1"/>
      <protection hidden="1"/>
    </xf>
    <xf numFmtId="0" fontId="7" fillId="9" borderId="33" xfId="0" applyFont="1" applyFill="1" applyBorder="1" applyAlignment="1" applyProtection="1">
      <alignment horizontal="center" vertical="top" wrapText="1"/>
      <protection hidden="1"/>
    </xf>
    <xf numFmtId="49" fontId="6" fillId="13" borderId="25" xfId="1" applyNumberFormat="1" applyFont="1" applyFill="1" applyBorder="1" applyAlignment="1" applyProtection="1">
      <alignment horizontal="right" vertical="top"/>
      <protection hidden="1"/>
    </xf>
    <xf numFmtId="49" fontId="6" fillId="13" borderId="24" xfId="1" applyNumberFormat="1" applyFont="1" applyFill="1" applyBorder="1" applyAlignment="1" applyProtection="1">
      <alignment horizontal="right" vertical="top"/>
      <protection hidden="1"/>
    </xf>
    <xf numFmtId="49" fontId="6" fillId="13" borderId="22" xfId="1" applyNumberFormat="1" applyFont="1" applyFill="1" applyBorder="1" applyAlignment="1" applyProtection="1">
      <alignment horizontal="right" vertical="top"/>
      <protection hidden="1"/>
    </xf>
    <xf numFmtId="0" fontId="7" fillId="0" borderId="1" xfId="0" applyFont="1" applyBorder="1" applyAlignment="1" applyProtection="1">
      <alignment horizontal="left"/>
      <protection hidden="1"/>
    </xf>
    <xf numFmtId="0" fontId="7" fillId="9" borderId="7" xfId="0" applyFont="1" applyFill="1" applyBorder="1" applyAlignment="1" applyProtection="1">
      <alignment horizontal="center" vertical="center"/>
      <protection hidden="1"/>
    </xf>
    <xf numFmtId="0" fontId="7" fillId="9" borderId="15" xfId="0" applyFont="1" applyFill="1" applyBorder="1" applyAlignment="1" applyProtection="1">
      <alignment horizontal="center" vertical="center"/>
      <protection hidden="1"/>
    </xf>
    <xf numFmtId="0" fontId="7" fillId="0" borderId="1" xfId="0" applyFont="1" applyBorder="1" applyAlignment="1" applyProtection="1">
      <alignment horizontal="center"/>
      <protection hidden="1"/>
    </xf>
    <xf numFmtId="0" fontId="6" fillId="11" borderId="21" xfId="0" applyFont="1" applyFill="1" applyBorder="1" applyAlignment="1">
      <alignment horizontal="left" vertical="top"/>
    </xf>
    <xf numFmtId="0" fontId="6" fillId="11" borderId="20" xfId="0" applyFont="1" applyFill="1" applyBorder="1" applyAlignment="1">
      <alignment horizontal="left" vertical="top"/>
    </xf>
    <xf numFmtId="0" fontId="6" fillId="11" borderId="22" xfId="0" applyFont="1" applyFill="1" applyBorder="1" applyAlignment="1">
      <alignment horizontal="left" vertical="top"/>
    </xf>
    <xf numFmtId="0" fontId="6" fillId="13" borderId="21" xfId="0" applyFont="1" applyFill="1" applyBorder="1" applyAlignment="1" applyProtection="1">
      <alignment horizontal="left" vertical="top" wrapText="1"/>
      <protection hidden="1"/>
    </xf>
    <xf numFmtId="0" fontId="6" fillId="13" borderId="20" xfId="0" applyFont="1" applyFill="1" applyBorder="1" applyAlignment="1" applyProtection="1">
      <alignment horizontal="left" vertical="top" wrapText="1"/>
      <protection hidden="1"/>
    </xf>
    <xf numFmtId="0" fontId="6" fillId="13" borderId="22" xfId="0" applyFont="1" applyFill="1" applyBorder="1" applyAlignment="1" applyProtection="1">
      <alignment horizontal="left" vertical="top" wrapText="1"/>
      <protection hidden="1"/>
    </xf>
    <xf numFmtId="0" fontId="7" fillId="9" borderId="7" xfId="0" applyFont="1" applyFill="1" applyBorder="1" applyAlignment="1" applyProtection="1">
      <alignment horizontal="left"/>
      <protection hidden="1"/>
    </xf>
    <xf numFmtId="0" fontId="7" fillId="9" borderId="15" xfId="0" applyFont="1" applyFill="1" applyBorder="1" applyAlignment="1" applyProtection="1">
      <alignment horizontal="left"/>
      <protection hidden="1"/>
    </xf>
    <xf numFmtId="0" fontId="7" fillId="9" borderId="8" xfId="0" applyFont="1" applyFill="1" applyBorder="1" applyAlignment="1" applyProtection="1">
      <alignment horizontal="left"/>
      <protection hidden="1"/>
    </xf>
    <xf numFmtId="0" fontId="6" fillId="9" borderId="7" xfId="0" applyFont="1" applyFill="1" applyBorder="1" applyAlignment="1" applyProtection="1">
      <alignment horizontal="left"/>
      <protection hidden="1"/>
    </xf>
    <xf numFmtId="0" fontId="6" fillId="9" borderId="15" xfId="0" applyFont="1" applyFill="1" applyBorder="1" applyAlignment="1" applyProtection="1">
      <alignment horizontal="left"/>
      <protection hidden="1"/>
    </xf>
    <xf numFmtId="0" fontId="6" fillId="9" borderId="8" xfId="0" applyFont="1" applyFill="1" applyBorder="1" applyAlignment="1" applyProtection="1">
      <alignment horizontal="left"/>
      <protection hidden="1"/>
    </xf>
    <xf numFmtId="0" fontId="7" fillId="9" borderId="7" xfId="0" applyFont="1" applyFill="1" applyBorder="1" applyAlignment="1" applyProtection="1">
      <alignment horizontal="center"/>
      <protection hidden="1"/>
    </xf>
    <xf numFmtId="0" fontId="7" fillId="9" borderId="15" xfId="0" applyFont="1" applyFill="1" applyBorder="1" applyAlignment="1" applyProtection="1">
      <alignment horizontal="center"/>
      <protection hidden="1"/>
    </xf>
    <xf numFmtId="0" fontId="7" fillId="9" borderId="8" xfId="0" applyFont="1" applyFill="1" applyBorder="1" applyAlignment="1" applyProtection="1">
      <alignment horizontal="center"/>
      <protection hidden="1"/>
    </xf>
    <xf numFmtId="0" fontId="7" fillId="9" borderId="2" xfId="0" applyFont="1" applyFill="1" applyBorder="1" applyAlignment="1" applyProtection="1">
      <alignment horizontal="center" vertical="center" wrapText="1"/>
      <protection hidden="1"/>
    </xf>
    <xf numFmtId="0" fontId="7" fillId="9" borderId="16" xfId="0" applyFont="1" applyFill="1" applyBorder="1" applyAlignment="1" applyProtection="1">
      <alignment horizontal="center" vertical="center" wrapText="1"/>
      <protection hidden="1"/>
    </xf>
    <xf numFmtId="0" fontId="7" fillId="9" borderId="35" xfId="0" applyFont="1" applyFill="1" applyBorder="1" applyAlignment="1" applyProtection="1">
      <alignment horizontal="center" vertical="center" wrapText="1"/>
      <protection hidden="1"/>
    </xf>
    <xf numFmtId="0" fontId="7" fillId="9" borderId="23" xfId="0" applyFont="1" applyFill="1" applyBorder="1" applyAlignment="1" applyProtection="1">
      <alignment horizontal="center" vertical="center" wrapText="1"/>
      <protection hidden="1"/>
    </xf>
    <xf numFmtId="0" fontId="7" fillId="9" borderId="3" xfId="0" applyFont="1" applyFill="1" applyBorder="1" applyAlignment="1" applyProtection="1">
      <alignment horizontal="center" vertical="center" wrapText="1"/>
      <protection hidden="1"/>
    </xf>
    <xf numFmtId="0" fontId="7" fillId="9" borderId="36" xfId="0" applyFont="1" applyFill="1" applyBorder="1" applyAlignment="1" applyProtection="1">
      <alignment horizontal="center" vertical="center" wrapText="1"/>
      <protection hidden="1"/>
    </xf>
  </cellXfs>
  <cellStyles count="2">
    <cellStyle name="Comma" xfId="1" builtinId="3"/>
    <cellStyle name="Normal" xfId="0" builtinId="0"/>
  </cellStyles>
  <dxfs count="2">
    <dxf>
      <border>
        <top style="thin">
          <color rgb="FF46B1E1"/>
        </top>
      </border>
    </dxf>
    <dxf>
      <font>
        <b/>
        <i val="0"/>
        <strike val="0"/>
        <u val="none"/>
        <sz val="11"/>
        <color theme="0"/>
        <name val="Aptos Narrow"/>
        <family val="2"/>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5" fmlaLink="$AA$18" fmlaRange="$BU$2:$BU$3" noThreeD="1" sel="1" val="0"/>
</file>

<file path=xl/ctrlProps/ctrlProp10.xml><?xml version="1.0" encoding="utf-8"?>
<formControlPr xmlns="http://schemas.microsoft.com/office/spreadsheetml/2009/9/main" objectType="Drop" dropStyle="combo" dx="15" fmlaLink="$AA$567" fmlaRange="$BT$2:$BT$3" noThreeD="1" sel="2" val="0"/>
</file>

<file path=xl/ctrlProps/ctrlProp11.xml><?xml version="1.0" encoding="utf-8"?>
<formControlPr xmlns="http://schemas.microsoft.com/office/spreadsheetml/2009/9/main" objectType="Drop" dropStyle="combo" dx="15" fmlaLink="$AA$678" fmlaRange="$DA$2:$DA$5" noThreeD="1" sel="1" val="0"/>
</file>

<file path=xl/ctrlProps/ctrlProp12.xml><?xml version="1.0" encoding="utf-8"?>
<formControlPr xmlns="http://schemas.microsoft.com/office/spreadsheetml/2009/9/main" objectType="Drop" dropStyle="combo" dx="15" fmlaLink="$AA$686" fmlaRange="$DB$2:$DB$3" noThreeD="1" sel="1" val="0"/>
</file>

<file path=xl/ctrlProps/ctrlProp13.xml><?xml version="1.0" encoding="utf-8"?>
<formControlPr xmlns="http://schemas.microsoft.com/office/spreadsheetml/2009/9/main" objectType="Drop" dropStyle="combo" dx="15" fmlaLink="$AA$688" fmlaRange="$DD$3:$DD$4" noThreeD="1" sel="1" val="0"/>
</file>

<file path=xl/ctrlProps/ctrlProp14.xml><?xml version="1.0" encoding="utf-8"?>
<formControlPr xmlns="http://schemas.microsoft.com/office/spreadsheetml/2009/9/main" objectType="Drop" dropStyle="combo" dx="15" fmlaLink="$AA$653" fmlaRange="$DD$2:$DD$4" noThreeD="1" sel="2" val="0"/>
</file>

<file path=xl/ctrlProps/ctrlProp2.xml><?xml version="1.0" encoding="utf-8"?>
<formControlPr xmlns="http://schemas.microsoft.com/office/spreadsheetml/2009/9/main" objectType="Drop" dropStyle="combo" dx="15" fmlaLink="$AA$49" fmlaRange="$BT$2:$BT$3" noThreeD="1" sel="1" val="0"/>
</file>

<file path=xl/ctrlProps/ctrlProp3.xml><?xml version="1.0" encoding="utf-8"?>
<formControlPr xmlns="http://schemas.microsoft.com/office/spreadsheetml/2009/9/main" objectType="Drop" dropStyle="combo" dx="15" fmlaLink="$AA$51" fmlaRange="$BT$2:$BT$3" noThreeD="1" sel="2" val="0"/>
</file>

<file path=xl/ctrlProps/ctrlProp4.xml><?xml version="1.0" encoding="utf-8"?>
<formControlPr xmlns="http://schemas.microsoft.com/office/spreadsheetml/2009/9/main" objectType="Drop" dropStyle="combo" dx="15" fmlaLink="$AA$63" fmlaRange="$BT$2:$BT$3" noThreeD="1" sel="1" val="0"/>
</file>

<file path=xl/ctrlProps/ctrlProp5.xml><?xml version="1.0" encoding="utf-8"?>
<formControlPr xmlns="http://schemas.microsoft.com/office/spreadsheetml/2009/9/main" objectType="Drop" dropStyle="combo" dx="15" fmlaLink="$AA$69" fmlaRange="$BT$2:$BT$3" noThreeD="1" sel="2" val="0"/>
</file>

<file path=xl/ctrlProps/ctrlProp6.xml><?xml version="1.0" encoding="utf-8"?>
<formControlPr xmlns="http://schemas.microsoft.com/office/spreadsheetml/2009/9/main" objectType="Drop" dropStyle="combo" dx="15" fmlaLink="$AA$204" fmlaRange="$BT$2:$BT$3" noThreeD="1" sel="2" val="0"/>
</file>

<file path=xl/ctrlProps/ctrlProp7.xml><?xml version="1.0" encoding="utf-8"?>
<formControlPr xmlns="http://schemas.microsoft.com/office/spreadsheetml/2009/9/main" objectType="Drop" dropStyle="combo" dx="15" fmlaLink="$AA$475" fmlaRange="$BT$2:$BT$3" noThreeD="1" sel="1" val="0"/>
</file>

<file path=xl/ctrlProps/ctrlProp8.xml><?xml version="1.0" encoding="utf-8"?>
<formControlPr xmlns="http://schemas.microsoft.com/office/spreadsheetml/2009/9/main" objectType="Drop" dropStyle="combo" dx="15" fmlaLink="$AA$539" fmlaRange="$BT$2:$BT$3" noThreeD="1" sel="1" val="0"/>
</file>

<file path=xl/ctrlProps/ctrlProp9.xml><?xml version="1.0" encoding="utf-8"?>
<formControlPr xmlns="http://schemas.microsoft.com/office/spreadsheetml/2009/9/main" objectType="Drop" dropStyle="combo" dx="15" fmlaLink="$AA$546" fmlaRange="$BT$2:$BT$3"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17</xdr:row>
          <xdr:rowOff>0</xdr:rowOff>
        </xdr:from>
        <xdr:to>
          <xdr:col>16</xdr:col>
          <xdr:colOff>9525</xdr:colOff>
          <xdr:row>18</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48</xdr:row>
          <xdr:rowOff>0</xdr:rowOff>
        </xdr:from>
        <xdr:to>
          <xdr:col>16</xdr:col>
          <xdr:colOff>0</xdr:colOff>
          <xdr:row>49</xdr:row>
          <xdr:rowOff>9525</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50</xdr:row>
          <xdr:rowOff>9525</xdr:rowOff>
        </xdr:from>
        <xdr:to>
          <xdr:col>16</xdr:col>
          <xdr:colOff>0</xdr:colOff>
          <xdr:row>51</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62</xdr:row>
          <xdr:rowOff>9525</xdr:rowOff>
        </xdr:from>
        <xdr:to>
          <xdr:col>16</xdr:col>
          <xdr:colOff>9525</xdr:colOff>
          <xdr:row>63</xdr:row>
          <xdr:rowOff>9525</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9525</xdr:rowOff>
        </xdr:from>
        <xdr:to>
          <xdr:col>15</xdr:col>
          <xdr:colOff>619125</xdr:colOff>
          <xdr:row>69</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202</xdr:row>
          <xdr:rowOff>180975</xdr:rowOff>
        </xdr:from>
        <xdr:to>
          <xdr:col>16</xdr:col>
          <xdr:colOff>9525</xdr:colOff>
          <xdr:row>204</xdr:row>
          <xdr:rowOff>0</xdr:rowOff>
        </xdr:to>
        <xdr:sp macro="" textlink="">
          <xdr:nvSpPr>
            <xdr:cNvPr id="3078" name="Drop Down 8"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474</xdr:row>
          <xdr:rowOff>9525</xdr:rowOff>
        </xdr:from>
        <xdr:to>
          <xdr:col>15</xdr:col>
          <xdr:colOff>609600</xdr:colOff>
          <xdr:row>475</xdr:row>
          <xdr:rowOff>0</xdr:rowOff>
        </xdr:to>
        <xdr:sp macro="" textlink="">
          <xdr:nvSpPr>
            <xdr:cNvPr id="3079" name="Drop Down 9"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537</xdr:row>
          <xdr:rowOff>180975</xdr:rowOff>
        </xdr:from>
        <xdr:to>
          <xdr:col>16</xdr:col>
          <xdr:colOff>9525</xdr:colOff>
          <xdr:row>539</xdr:row>
          <xdr:rowOff>0</xdr:rowOff>
        </xdr:to>
        <xdr:sp macro="" textlink="">
          <xdr:nvSpPr>
            <xdr:cNvPr id="3080" name="Drop Down 10"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545</xdr:row>
          <xdr:rowOff>9525</xdr:rowOff>
        </xdr:from>
        <xdr:to>
          <xdr:col>16</xdr:col>
          <xdr:colOff>0</xdr:colOff>
          <xdr:row>545</xdr:row>
          <xdr:rowOff>180975</xdr:rowOff>
        </xdr:to>
        <xdr:sp macro="" textlink="">
          <xdr:nvSpPr>
            <xdr:cNvPr id="3081" name="Drop Down 11"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566</xdr:row>
          <xdr:rowOff>0</xdr:rowOff>
        </xdr:from>
        <xdr:to>
          <xdr:col>16</xdr:col>
          <xdr:colOff>9525</xdr:colOff>
          <xdr:row>567</xdr:row>
          <xdr:rowOff>0</xdr:rowOff>
        </xdr:to>
        <xdr:sp macro="" textlink="">
          <xdr:nvSpPr>
            <xdr:cNvPr id="3082" name="Drop Down 13"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677</xdr:row>
          <xdr:rowOff>9525</xdr:rowOff>
        </xdr:from>
        <xdr:to>
          <xdr:col>16</xdr:col>
          <xdr:colOff>0</xdr:colOff>
          <xdr:row>678</xdr:row>
          <xdr:rowOff>0</xdr:rowOff>
        </xdr:to>
        <xdr:sp macro="" textlink="">
          <xdr:nvSpPr>
            <xdr:cNvPr id="3083" name="Drop Down 16"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685</xdr:row>
          <xdr:rowOff>9525</xdr:rowOff>
        </xdr:from>
        <xdr:to>
          <xdr:col>16</xdr:col>
          <xdr:colOff>0</xdr:colOff>
          <xdr:row>686</xdr:row>
          <xdr:rowOff>0</xdr:rowOff>
        </xdr:to>
        <xdr:sp macro="" textlink="">
          <xdr:nvSpPr>
            <xdr:cNvPr id="3084" name="Drop Down 17"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687</xdr:row>
          <xdr:rowOff>9525</xdr:rowOff>
        </xdr:from>
        <xdr:to>
          <xdr:col>16</xdr:col>
          <xdr:colOff>0</xdr:colOff>
          <xdr:row>688</xdr:row>
          <xdr:rowOff>0</xdr:rowOff>
        </xdr:to>
        <xdr:sp macro="" textlink="">
          <xdr:nvSpPr>
            <xdr:cNvPr id="3085" name="Drop Down 18"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652</xdr:row>
          <xdr:rowOff>9525</xdr:rowOff>
        </xdr:from>
        <xdr:to>
          <xdr:col>16</xdr:col>
          <xdr:colOff>0</xdr:colOff>
          <xdr:row>653</xdr:row>
          <xdr:rowOff>0</xdr:rowOff>
        </xdr:to>
        <xdr:sp macro="" textlink="">
          <xdr:nvSpPr>
            <xdr:cNvPr id="3086" name="Drop Down 19"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3" totalsRowShown="0" headerRowDxfId="1" tableBorderDxfId="0">
  <autoFilter ref="A1:D3" xr:uid="{00000000-0009-0000-0100-000001000000}"/>
  <tableColumns count="4">
    <tableColumn id="1" xr3:uid="{00000000-0010-0000-0000-000001000000}" name="National_Stock_Exchange"/>
    <tableColumn id="2" xr3:uid="{00000000-0010-0000-0000-000002000000}" name="Bombay_Stock_Exchange"/>
    <tableColumn id="3" xr3:uid="{00000000-0010-0000-0000-000003000000}" name="Commodity_Stock_Exchange"/>
    <tableColumn id="4" xr3:uid="{00000000-0010-0000-0000-000004000000}" name="Oth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BD45-2E27-48B8-A7E6-7310138D0896}">
  <sheetPr codeName="Sheet1">
    <tabColor theme="6" tint="0.59996337778862885"/>
  </sheetPr>
  <dimension ref="A1:R61"/>
  <sheetViews>
    <sheetView windowProtection="1" showGridLines="0" topLeftCell="B1" workbookViewId="0">
      <selection activeCell="B1" sqref="B1:C1"/>
    </sheetView>
  </sheetViews>
  <sheetFormatPr defaultColWidth="0" defaultRowHeight="14.45" customHeight="1" zeroHeight="1" x14ac:dyDescent="0.25"/>
  <cols>
    <col min="1" max="1" width="14.7109375" style="12" hidden="1" customWidth="1"/>
    <col min="2" max="2" width="9.140625" style="13" customWidth="1"/>
    <col min="3" max="3" width="202.7109375" style="14" customWidth="1"/>
    <col min="4" max="16384" width="9.140625" style="13" hidden="1"/>
  </cols>
  <sheetData>
    <row r="1" spans="1:18" ht="18.75" x14ac:dyDescent="0.25">
      <c r="A1" s="3" t="s">
        <v>0</v>
      </c>
      <c r="B1" s="81" t="s">
        <v>1</v>
      </c>
      <c r="C1" s="82"/>
      <c r="D1" s="4"/>
      <c r="E1" s="4"/>
      <c r="F1" s="4"/>
      <c r="G1" s="4"/>
      <c r="H1" s="4"/>
      <c r="I1" s="4"/>
      <c r="J1" s="4"/>
      <c r="K1" s="4"/>
      <c r="L1" s="4"/>
      <c r="M1" s="4"/>
      <c r="N1" s="4"/>
      <c r="O1" s="4"/>
      <c r="P1" s="4"/>
      <c r="Q1" s="4"/>
      <c r="R1" s="4"/>
    </row>
    <row r="2" spans="1:18" ht="31.5" x14ac:dyDescent="0.25">
      <c r="A2" s="3" t="s">
        <v>0</v>
      </c>
      <c r="B2" s="5">
        <v>1</v>
      </c>
      <c r="C2" s="6" t="s">
        <v>2</v>
      </c>
    </row>
    <row r="3" spans="1:18" ht="15.75" x14ac:dyDescent="0.25">
      <c r="A3" s="3" t="s">
        <v>0</v>
      </c>
      <c r="B3" s="5">
        <v>2</v>
      </c>
      <c r="C3" s="6" t="s">
        <v>3</v>
      </c>
    </row>
    <row r="4" spans="1:18" ht="31.5" x14ac:dyDescent="0.25">
      <c r="A4" s="3" t="s">
        <v>0</v>
      </c>
      <c r="B4" s="5">
        <v>3</v>
      </c>
      <c r="C4" s="6" t="s">
        <v>4</v>
      </c>
    </row>
    <row r="5" spans="1:18" ht="15.75" x14ac:dyDescent="0.25">
      <c r="A5" s="3" t="s">
        <v>0</v>
      </c>
      <c r="B5" s="85">
        <v>4</v>
      </c>
      <c r="C5" s="6" t="s">
        <v>5</v>
      </c>
    </row>
    <row r="6" spans="1:18" ht="15.75" x14ac:dyDescent="0.25">
      <c r="A6" s="3" t="s">
        <v>0</v>
      </c>
      <c r="B6" s="86"/>
      <c r="C6" s="6" t="s">
        <v>6</v>
      </c>
    </row>
    <row r="7" spans="1:18" ht="15.75" x14ac:dyDescent="0.25">
      <c r="A7" s="3" t="s">
        <v>0</v>
      </c>
      <c r="B7" s="86"/>
      <c r="C7" s="6" t="s">
        <v>7</v>
      </c>
    </row>
    <row r="8" spans="1:18" ht="15.75" x14ac:dyDescent="0.25">
      <c r="A8" s="3" t="s">
        <v>0</v>
      </c>
      <c r="B8" s="87"/>
      <c r="C8" s="6" t="s">
        <v>8</v>
      </c>
    </row>
    <row r="9" spans="1:18" ht="15.75" x14ac:dyDescent="0.25">
      <c r="A9" s="3" t="s">
        <v>0</v>
      </c>
      <c r="B9" s="5">
        <v>5</v>
      </c>
      <c r="C9" s="7" t="s">
        <v>9</v>
      </c>
    </row>
    <row r="10" spans="1:18" ht="15.75" x14ac:dyDescent="0.25">
      <c r="A10" s="3" t="s">
        <v>0</v>
      </c>
      <c r="B10" s="5">
        <v>6</v>
      </c>
      <c r="C10" s="6" t="s">
        <v>10</v>
      </c>
    </row>
    <row r="11" spans="1:18" ht="15.75" x14ac:dyDescent="0.25">
      <c r="A11" s="3" t="s">
        <v>0</v>
      </c>
      <c r="B11" s="5">
        <v>7</v>
      </c>
      <c r="C11" s="6" t="s">
        <v>11</v>
      </c>
    </row>
    <row r="12" spans="1:18" ht="15.75" x14ac:dyDescent="0.25">
      <c r="A12" s="3" t="s">
        <v>0</v>
      </c>
      <c r="B12" s="5">
        <v>8</v>
      </c>
      <c r="C12" s="6" t="s">
        <v>12</v>
      </c>
    </row>
    <row r="13" spans="1:18" ht="15.75" x14ac:dyDescent="0.25">
      <c r="A13" s="3" t="s">
        <v>0</v>
      </c>
      <c r="B13" s="85">
        <v>9</v>
      </c>
      <c r="C13" s="6" t="s">
        <v>13</v>
      </c>
    </row>
    <row r="14" spans="1:18" ht="15.75" x14ac:dyDescent="0.25">
      <c r="A14" s="3" t="s">
        <v>0</v>
      </c>
      <c r="B14" s="86"/>
      <c r="C14" s="6" t="s">
        <v>14</v>
      </c>
    </row>
    <row r="15" spans="1:18" ht="15.75" x14ac:dyDescent="0.25">
      <c r="A15" s="3" t="s">
        <v>0</v>
      </c>
      <c r="B15" s="86"/>
      <c r="C15" s="6" t="s">
        <v>15</v>
      </c>
    </row>
    <row r="16" spans="1:18" ht="31.9" customHeight="1" x14ac:dyDescent="0.25">
      <c r="A16" s="3" t="s">
        <v>0</v>
      </c>
      <c r="B16" s="87"/>
      <c r="C16" s="6" t="s">
        <v>16</v>
      </c>
    </row>
    <row r="17" spans="1:3" ht="15.75" x14ac:dyDescent="0.25">
      <c r="A17" s="3" t="s">
        <v>0</v>
      </c>
      <c r="B17" s="85">
        <v>10</v>
      </c>
      <c r="C17" s="6" t="s">
        <v>17</v>
      </c>
    </row>
    <row r="18" spans="1:3" ht="78.75" x14ac:dyDescent="0.25">
      <c r="A18" s="3" t="s">
        <v>0</v>
      </c>
      <c r="B18" s="86"/>
      <c r="C18" s="6" t="s">
        <v>18</v>
      </c>
    </row>
    <row r="19" spans="1:3" ht="31.5" x14ac:dyDescent="0.25">
      <c r="A19" s="3" t="s">
        <v>0</v>
      </c>
      <c r="B19" s="87"/>
      <c r="C19" s="6" t="s">
        <v>19</v>
      </c>
    </row>
    <row r="20" spans="1:3" ht="16.899999999999999" customHeight="1" x14ac:dyDescent="0.25">
      <c r="A20" s="3" t="s">
        <v>0</v>
      </c>
      <c r="B20" s="85">
        <v>11</v>
      </c>
      <c r="C20" s="6" t="s">
        <v>20</v>
      </c>
    </row>
    <row r="21" spans="1:3" ht="15.75" x14ac:dyDescent="0.25">
      <c r="A21" s="3" t="s">
        <v>0</v>
      </c>
      <c r="B21" s="86"/>
      <c r="C21" s="6" t="s">
        <v>21</v>
      </c>
    </row>
    <row r="22" spans="1:3" ht="15.75" x14ac:dyDescent="0.25">
      <c r="A22" s="3" t="s">
        <v>0</v>
      </c>
      <c r="B22" s="86"/>
      <c r="C22" s="6" t="s">
        <v>22</v>
      </c>
    </row>
    <row r="23" spans="1:3" ht="15.75" x14ac:dyDescent="0.25">
      <c r="A23" s="3" t="s">
        <v>0</v>
      </c>
      <c r="B23" s="87"/>
      <c r="C23" s="6" t="s">
        <v>23</v>
      </c>
    </row>
    <row r="24" spans="1:3" ht="15.75" x14ac:dyDescent="0.25">
      <c r="A24" s="3"/>
      <c r="B24" s="1">
        <v>12</v>
      </c>
      <c r="C24" s="6" t="s">
        <v>24</v>
      </c>
    </row>
    <row r="25" spans="1:3" ht="15.75" x14ac:dyDescent="0.25">
      <c r="A25" s="3"/>
      <c r="B25" s="83" t="s">
        <v>25</v>
      </c>
      <c r="C25" s="84"/>
    </row>
    <row r="26" spans="1:3" ht="31.5" hidden="1" x14ac:dyDescent="0.25">
      <c r="A26" s="3" t="s">
        <v>26</v>
      </c>
      <c r="B26" s="8">
        <v>1</v>
      </c>
      <c r="C26" s="9" t="s">
        <v>27</v>
      </c>
    </row>
    <row r="27" spans="1:3" ht="31.5" hidden="1" x14ac:dyDescent="0.25">
      <c r="A27" s="3" t="s">
        <v>26</v>
      </c>
      <c r="B27" s="8" t="s">
        <v>28</v>
      </c>
      <c r="C27" s="9" t="s">
        <v>29</v>
      </c>
    </row>
    <row r="28" spans="1:3" ht="15.75" hidden="1" x14ac:dyDescent="0.25">
      <c r="A28" s="3" t="s">
        <v>30</v>
      </c>
      <c r="B28" s="8">
        <v>1</v>
      </c>
      <c r="C28" s="9" t="s">
        <v>31</v>
      </c>
    </row>
    <row r="29" spans="1:3" ht="15.75" hidden="1" x14ac:dyDescent="0.25">
      <c r="A29" s="3" t="s">
        <v>30</v>
      </c>
      <c r="B29" s="8">
        <v>2</v>
      </c>
      <c r="C29" s="9" t="s">
        <v>32</v>
      </c>
    </row>
    <row r="30" spans="1:3" ht="31.5" hidden="1" x14ac:dyDescent="0.25">
      <c r="A30" s="3" t="s">
        <v>30</v>
      </c>
      <c r="B30" s="8">
        <v>3</v>
      </c>
      <c r="C30" s="9" t="s">
        <v>33</v>
      </c>
    </row>
    <row r="31" spans="1:3" ht="15.75" hidden="1" x14ac:dyDescent="0.25">
      <c r="A31" s="3" t="s">
        <v>30</v>
      </c>
      <c r="B31" s="8">
        <v>4</v>
      </c>
      <c r="C31" s="9" t="s">
        <v>34</v>
      </c>
    </row>
    <row r="32" spans="1:3" ht="31.5" hidden="1" x14ac:dyDescent="0.25">
      <c r="A32" s="3" t="s">
        <v>30</v>
      </c>
      <c r="B32" s="8">
        <v>5</v>
      </c>
      <c r="C32" s="9" t="s">
        <v>35</v>
      </c>
    </row>
    <row r="33" spans="1:3" ht="31.5" hidden="1" x14ac:dyDescent="0.25">
      <c r="A33" s="3" t="s">
        <v>30</v>
      </c>
      <c r="B33" s="8" t="s">
        <v>36</v>
      </c>
      <c r="C33" s="9" t="s">
        <v>29</v>
      </c>
    </row>
    <row r="34" spans="1:3" ht="47.25" hidden="1" x14ac:dyDescent="0.25">
      <c r="A34" s="3" t="s">
        <v>37</v>
      </c>
      <c r="B34" s="8">
        <v>1</v>
      </c>
      <c r="C34" s="9" t="s">
        <v>38</v>
      </c>
    </row>
    <row r="35" spans="1:3" ht="47.25" hidden="1" x14ac:dyDescent="0.25">
      <c r="A35" s="3" t="s">
        <v>37</v>
      </c>
      <c r="B35" s="8">
        <v>2</v>
      </c>
      <c r="C35" s="9" t="s">
        <v>39</v>
      </c>
    </row>
    <row r="36" spans="1:3" ht="31.5" hidden="1" x14ac:dyDescent="0.25">
      <c r="A36" s="3" t="s">
        <v>37</v>
      </c>
      <c r="B36" s="8" t="s">
        <v>40</v>
      </c>
      <c r="C36" s="9" t="s">
        <v>29</v>
      </c>
    </row>
    <row r="37" spans="1:3" ht="31.5" hidden="1" x14ac:dyDescent="0.25">
      <c r="A37" s="3" t="s">
        <v>41</v>
      </c>
      <c r="B37" s="8">
        <v>1</v>
      </c>
      <c r="C37" s="9" t="s">
        <v>42</v>
      </c>
    </row>
    <row r="38" spans="1:3" ht="31.5" hidden="1" x14ac:dyDescent="0.25">
      <c r="A38" s="3" t="s">
        <v>41</v>
      </c>
      <c r="B38" s="8" t="s">
        <v>28</v>
      </c>
      <c r="C38" s="9" t="s">
        <v>29</v>
      </c>
    </row>
    <row r="39" spans="1:3" ht="31.5" hidden="1" x14ac:dyDescent="0.25">
      <c r="A39" s="3" t="s">
        <v>43</v>
      </c>
      <c r="B39" s="8" t="s">
        <v>44</v>
      </c>
      <c r="C39" s="9" t="s">
        <v>29</v>
      </c>
    </row>
    <row r="40" spans="1:3" ht="31.5" hidden="1" x14ac:dyDescent="0.25">
      <c r="A40" s="3" t="s">
        <v>45</v>
      </c>
      <c r="B40" s="8" t="s">
        <v>44</v>
      </c>
      <c r="C40" s="9" t="s">
        <v>29</v>
      </c>
    </row>
    <row r="41" spans="1:3" ht="15.75" hidden="1" x14ac:dyDescent="0.25">
      <c r="A41" s="3" t="s">
        <v>46</v>
      </c>
      <c r="B41" s="8" t="s">
        <v>44</v>
      </c>
      <c r="C41" s="9" t="s">
        <v>47</v>
      </c>
    </row>
    <row r="42" spans="1:3" ht="15.75" hidden="1" x14ac:dyDescent="0.25">
      <c r="A42" s="3" t="s">
        <v>48</v>
      </c>
      <c r="B42" s="8" t="s">
        <v>44</v>
      </c>
      <c r="C42" s="9" t="s">
        <v>47</v>
      </c>
    </row>
    <row r="43" spans="1:3" ht="15.75" hidden="1" x14ac:dyDescent="0.25">
      <c r="A43" s="3" t="s">
        <v>49</v>
      </c>
      <c r="B43" s="8" t="s">
        <v>44</v>
      </c>
      <c r="C43" s="9" t="s">
        <v>50</v>
      </c>
    </row>
    <row r="44" spans="1:3" ht="15.75" x14ac:dyDescent="0.25">
      <c r="A44" s="3" t="s">
        <v>51</v>
      </c>
      <c r="B44" s="8" t="s">
        <v>44</v>
      </c>
      <c r="C44" s="9" t="s">
        <v>52</v>
      </c>
    </row>
    <row r="45" spans="1:3" ht="15.75" x14ac:dyDescent="0.25">
      <c r="A45" s="3" t="s">
        <v>51</v>
      </c>
      <c r="B45" s="8" t="s">
        <v>28</v>
      </c>
      <c r="C45" s="9" t="s">
        <v>53</v>
      </c>
    </row>
    <row r="46" spans="1:3" ht="15.75" x14ac:dyDescent="0.25">
      <c r="A46" s="3" t="s">
        <v>51</v>
      </c>
      <c r="B46" s="8" t="s">
        <v>40</v>
      </c>
      <c r="C46" s="9" t="s">
        <v>54</v>
      </c>
    </row>
    <row r="47" spans="1:3" ht="31.5" x14ac:dyDescent="0.25">
      <c r="A47" s="3" t="s">
        <v>51</v>
      </c>
      <c r="B47" s="8" t="s">
        <v>55</v>
      </c>
      <c r="C47" s="9" t="s">
        <v>29</v>
      </c>
    </row>
    <row r="48" spans="1:3" ht="31.5" hidden="1" x14ac:dyDescent="0.25">
      <c r="A48" s="3" t="s">
        <v>56</v>
      </c>
      <c r="B48" s="8" t="s">
        <v>44</v>
      </c>
      <c r="C48" s="9" t="s">
        <v>57</v>
      </c>
    </row>
    <row r="49" spans="1:3" ht="15.75" hidden="1" x14ac:dyDescent="0.25">
      <c r="A49" s="3" t="s">
        <v>56</v>
      </c>
      <c r="B49" s="8" t="s">
        <v>28</v>
      </c>
      <c r="C49" s="9" t="s">
        <v>58</v>
      </c>
    </row>
    <row r="50" spans="1:3" ht="15.75" hidden="1" x14ac:dyDescent="0.25">
      <c r="A50" s="3" t="s">
        <v>56</v>
      </c>
      <c r="B50" s="8" t="s">
        <v>40</v>
      </c>
      <c r="C50" s="9" t="s">
        <v>59</v>
      </c>
    </row>
    <row r="51" spans="1:3" ht="31.5" hidden="1" x14ac:dyDescent="0.25">
      <c r="A51" s="3" t="s">
        <v>56</v>
      </c>
      <c r="B51" s="8" t="s">
        <v>55</v>
      </c>
      <c r="C51" s="9" t="s">
        <v>29</v>
      </c>
    </row>
    <row r="52" spans="1:3" ht="31.5" hidden="1" x14ac:dyDescent="0.25">
      <c r="A52" s="3" t="s">
        <v>60</v>
      </c>
      <c r="B52" s="8">
        <v>1</v>
      </c>
      <c r="C52" s="9" t="s">
        <v>61</v>
      </c>
    </row>
    <row r="53" spans="1:3" ht="31.5" hidden="1" x14ac:dyDescent="0.25">
      <c r="A53" s="3" t="s">
        <v>60</v>
      </c>
      <c r="B53" s="8">
        <v>2</v>
      </c>
      <c r="C53" s="9" t="s">
        <v>62</v>
      </c>
    </row>
    <row r="54" spans="1:3" ht="31.5" hidden="1" x14ac:dyDescent="0.25">
      <c r="A54" s="3" t="s">
        <v>60</v>
      </c>
      <c r="B54" s="8">
        <v>3</v>
      </c>
      <c r="C54" s="9" t="s">
        <v>63</v>
      </c>
    </row>
    <row r="55" spans="1:3" ht="31.5" hidden="1" x14ac:dyDescent="0.25">
      <c r="A55" s="3" t="s">
        <v>60</v>
      </c>
      <c r="B55" s="8">
        <v>4</v>
      </c>
      <c r="C55" s="9" t="s">
        <v>64</v>
      </c>
    </row>
    <row r="56" spans="1:3" ht="31.5" hidden="1" x14ac:dyDescent="0.25">
      <c r="A56" s="3" t="s">
        <v>60</v>
      </c>
      <c r="B56" s="8">
        <v>5</v>
      </c>
      <c r="C56" s="9" t="s">
        <v>65</v>
      </c>
    </row>
    <row r="57" spans="1:3" ht="31.5" hidden="1" x14ac:dyDescent="0.25">
      <c r="A57" s="3" t="s">
        <v>60</v>
      </c>
      <c r="B57" s="8">
        <v>6</v>
      </c>
      <c r="C57" s="9" t="s">
        <v>66</v>
      </c>
    </row>
    <row r="58" spans="1:3" ht="47.25" hidden="1" x14ac:dyDescent="0.25">
      <c r="A58" s="3" t="s">
        <v>60</v>
      </c>
      <c r="B58" s="8">
        <v>7</v>
      </c>
      <c r="C58" s="9" t="s">
        <v>67</v>
      </c>
    </row>
    <row r="59" spans="1:3" ht="47.25" hidden="1" x14ac:dyDescent="0.25">
      <c r="A59" s="3" t="s">
        <v>60</v>
      </c>
      <c r="B59" s="8">
        <v>8</v>
      </c>
      <c r="C59" s="9" t="s">
        <v>68</v>
      </c>
    </row>
    <row r="60" spans="1:3" ht="15.75" hidden="1" x14ac:dyDescent="0.25">
      <c r="A60" s="3" t="s">
        <v>60</v>
      </c>
      <c r="B60" s="10" t="s">
        <v>69</v>
      </c>
      <c r="C60" s="9" t="s">
        <v>70</v>
      </c>
    </row>
    <row r="61" spans="1:3" ht="15.75" x14ac:dyDescent="0.25">
      <c r="A61" s="11" t="s">
        <v>0</v>
      </c>
      <c r="B61" s="83" t="s">
        <v>71</v>
      </c>
      <c r="C61" s="84"/>
    </row>
  </sheetData>
  <sheetProtection password="95FD" sheet="1" objects="1" scenarios="1" selectLockedCells="1"/>
  <mergeCells count="7">
    <mergeCell ref="B1:C1"/>
    <mergeCell ref="B61:C61"/>
    <mergeCell ref="B5:B8"/>
    <mergeCell ref="B13:B16"/>
    <mergeCell ref="B17:B19"/>
    <mergeCell ref="B20:B23"/>
    <mergeCell ref="B25:C25"/>
  </mergeCell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123-6A5E-435F-B23A-05F3EAEEC156}">
  <sheetPr codeName="Sheet2"/>
  <dimension ref="A1:AS429"/>
  <sheetViews>
    <sheetView windowProtection="1" topLeftCell="Z1" workbookViewId="0">
      <selection activeCell="AM15" sqref="AM15"/>
    </sheetView>
  </sheetViews>
  <sheetFormatPr defaultColWidth="10.28515625" defaultRowHeight="14.45" customHeight="1" x14ac:dyDescent="0.25"/>
  <cols>
    <col min="1" max="1" width="32" style="2" customWidth="1"/>
    <col min="2" max="2" width="27.28515625" style="2" customWidth="1"/>
    <col min="3" max="3" width="30.7109375" style="2" customWidth="1"/>
    <col min="4" max="6" width="10.28515625" style="2" customWidth="1"/>
    <col min="7" max="7" width="23" style="2" customWidth="1"/>
    <col min="8" max="8" width="16.5703125" style="2" customWidth="1"/>
    <col min="9" max="13" width="10.28515625" style="2" customWidth="1"/>
    <col min="14" max="14" width="26.140625" style="2" customWidth="1"/>
    <col min="15" max="15" width="50.42578125" style="2" customWidth="1"/>
    <col min="16" max="35" width="10.28515625" style="2" customWidth="1"/>
    <col min="36" max="37" width="8.140625" style="2" customWidth="1"/>
    <col min="38" max="38" width="11.85546875" style="2" customWidth="1"/>
    <col min="39" max="39" width="11.28515625" style="2" customWidth="1"/>
    <col min="40" max="40" width="9" style="2" customWidth="1"/>
    <col min="41" max="41" width="10.28515625" style="2" customWidth="1"/>
    <col min="42" max="42" width="9" style="2" customWidth="1"/>
    <col min="43" max="43" width="10.28515625" style="2" customWidth="1"/>
    <col min="44" max="44" width="7.85546875" style="2" customWidth="1"/>
    <col min="45" max="45" width="22.85546875" style="2" customWidth="1"/>
    <col min="46" max="46" width="10.28515625" style="2" customWidth="1"/>
    <col min="47" max="16384" width="10.28515625" style="2"/>
  </cols>
  <sheetData>
    <row r="1" spans="1:44" ht="15" x14ac:dyDescent="0.25">
      <c r="A1" s="15" t="s">
        <v>72</v>
      </c>
      <c r="B1" s="16" t="s">
        <v>73</v>
      </c>
      <c r="C1" s="16" t="s">
        <v>74</v>
      </c>
      <c r="D1" s="17" t="s">
        <v>75</v>
      </c>
      <c r="G1" s="18" t="s">
        <v>76</v>
      </c>
      <c r="H1" s="18" t="s">
        <v>77</v>
      </c>
      <c r="N1" s="18" t="s">
        <v>78</v>
      </c>
      <c r="O1" s="18" t="s">
        <v>79</v>
      </c>
      <c r="Z1" s="2" t="s">
        <v>80</v>
      </c>
      <c r="AA1" s="2" t="s">
        <v>81</v>
      </c>
      <c r="AB1" s="2" t="s">
        <v>82</v>
      </c>
      <c r="AC1" s="2" t="s">
        <v>83</v>
      </c>
      <c r="AD1" s="2" t="s">
        <v>84</v>
      </c>
      <c r="AE1" s="2" t="s">
        <v>85</v>
      </c>
      <c r="AF1" s="2" t="s">
        <v>86</v>
      </c>
      <c r="AG1" s="2" t="s">
        <v>87</v>
      </c>
      <c r="AH1" s="2" t="s">
        <v>88</v>
      </c>
      <c r="AI1" s="2" t="s">
        <v>89</v>
      </c>
      <c r="AJ1" s="2" t="s">
        <v>90</v>
      </c>
      <c r="AK1" s="2" t="s">
        <v>91</v>
      </c>
      <c r="AL1" s="2" t="s">
        <v>92</v>
      </c>
      <c r="AM1" s="2" t="s">
        <v>93</v>
      </c>
      <c r="AN1" s="2" t="s">
        <v>94</v>
      </c>
      <c r="AO1" s="2" t="s">
        <v>95</v>
      </c>
      <c r="AP1" s="2" t="s">
        <v>96</v>
      </c>
      <c r="AQ1" s="2" t="s">
        <v>97</v>
      </c>
      <c r="AR1" s="2" t="s">
        <v>98</v>
      </c>
    </row>
    <row r="2" spans="1:44" ht="15" x14ac:dyDescent="0.25">
      <c r="A2" s="19" t="s">
        <v>99</v>
      </c>
      <c r="B2" s="20" t="s">
        <v>100</v>
      </c>
      <c r="C2" s="20" t="s">
        <v>101</v>
      </c>
      <c r="D2" s="21" t="s">
        <v>102</v>
      </c>
      <c r="G2" s="2" t="s">
        <v>80</v>
      </c>
      <c r="H2" s="22" t="s">
        <v>103</v>
      </c>
      <c r="N2" s="23" t="s">
        <v>104</v>
      </c>
      <c r="O2" s="24" t="s">
        <v>105</v>
      </c>
      <c r="Z2" s="23" t="s">
        <v>104</v>
      </c>
      <c r="AA2" s="23" t="s">
        <v>106</v>
      </c>
      <c r="AB2" s="23" t="s">
        <v>107</v>
      </c>
      <c r="AC2" s="23" t="s">
        <v>108</v>
      </c>
      <c r="AD2" s="23" t="s">
        <v>109</v>
      </c>
      <c r="AE2" s="23" t="s">
        <v>110</v>
      </c>
      <c r="AF2" s="23" t="s">
        <v>111</v>
      </c>
      <c r="AG2" s="23" t="s">
        <v>112</v>
      </c>
      <c r="AH2" s="23" t="s">
        <v>113</v>
      </c>
      <c r="AI2" s="23" t="s">
        <v>114</v>
      </c>
      <c r="AJ2" s="23" t="s">
        <v>115</v>
      </c>
      <c r="AK2" s="23" t="s">
        <v>116</v>
      </c>
      <c r="AL2" s="23" t="s">
        <v>117</v>
      </c>
      <c r="AM2" s="23" t="s">
        <v>118</v>
      </c>
      <c r="AN2" s="23" t="s">
        <v>119</v>
      </c>
      <c r="AO2" s="23" t="s">
        <v>120</v>
      </c>
      <c r="AP2" s="23" t="s">
        <v>121</v>
      </c>
      <c r="AQ2" s="23" t="s">
        <v>122</v>
      </c>
      <c r="AR2" s="23" t="s">
        <v>123</v>
      </c>
    </row>
    <row r="3" spans="1:44" ht="15" x14ac:dyDescent="0.25">
      <c r="G3" s="2" t="s">
        <v>81</v>
      </c>
      <c r="H3" s="22" t="s">
        <v>124</v>
      </c>
      <c r="N3" s="23" t="s">
        <v>125</v>
      </c>
      <c r="O3" s="24" t="s">
        <v>126</v>
      </c>
      <c r="Z3" s="23" t="s">
        <v>125</v>
      </c>
      <c r="AA3" s="23" t="s">
        <v>127</v>
      </c>
      <c r="AB3" s="23" t="s">
        <v>128</v>
      </c>
      <c r="AD3" s="23" t="s">
        <v>129</v>
      </c>
      <c r="AE3" s="23" t="s">
        <v>130</v>
      </c>
      <c r="AF3" s="23" t="s">
        <v>131</v>
      </c>
      <c r="AG3" s="23" t="s">
        <v>132</v>
      </c>
      <c r="AH3" s="23" t="s">
        <v>133</v>
      </c>
      <c r="AI3" s="23" t="s">
        <v>134</v>
      </c>
      <c r="AJ3" s="23" t="s">
        <v>135</v>
      </c>
      <c r="AK3" s="23"/>
      <c r="AL3" s="23" t="s">
        <v>136</v>
      </c>
      <c r="AM3" s="23" t="s">
        <v>137</v>
      </c>
      <c r="AP3" s="23" t="s">
        <v>138</v>
      </c>
      <c r="AQ3" s="23" t="s">
        <v>139</v>
      </c>
    </row>
    <row r="4" spans="1:44" ht="15" x14ac:dyDescent="0.25">
      <c r="G4" s="2" t="s">
        <v>82</v>
      </c>
      <c r="H4" s="22" t="s">
        <v>140</v>
      </c>
      <c r="N4" s="23" t="s">
        <v>141</v>
      </c>
      <c r="O4" s="24" t="s">
        <v>142</v>
      </c>
      <c r="Z4" s="23" t="s">
        <v>141</v>
      </c>
      <c r="AA4" s="23" t="s">
        <v>143</v>
      </c>
      <c r="AB4" s="23" t="s">
        <v>144</v>
      </c>
      <c r="AD4" s="23" t="s">
        <v>145</v>
      </c>
      <c r="AE4" s="23" t="s">
        <v>146</v>
      </c>
      <c r="AF4" s="23" t="s">
        <v>147</v>
      </c>
      <c r="AG4" s="23" t="s">
        <v>148</v>
      </c>
      <c r="AI4" s="23" t="s">
        <v>149</v>
      </c>
      <c r="AJ4" s="23" t="s">
        <v>150</v>
      </c>
      <c r="AK4" s="23"/>
      <c r="AL4" s="23" t="s">
        <v>151</v>
      </c>
      <c r="AM4" s="23" t="s">
        <v>152</v>
      </c>
      <c r="AP4" s="23" t="s">
        <v>153</v>
      </c>
      <c r="AQ4" s="23" t="s">
        <v>154</v>
      </c>
    </row>
    <row r="5" spans="1:44" ht="15" x14ac:dyDescent="0.25">
      <c r="G5" s="2" t="s">
        <v>83</v>
      </c>
      <c r="H5" s="22" t="s">
        <v>155</v>
      </c>
      <c r="N5" s="23" t="s">
        <v>106</v>
      </c>
      <c r="O5" s="24" t="s">
        <v>156</v>
      </c>
      <c r="AA5" s="23" t="s">
        <v>157</v>
      </c>
      <c r="AB5" s="23" t="s">
        <v>158</v>
      </c>
      <c r="AD5" s="23" t="s">
        <v>159</v>
      </c>
      <c r="AG5" s="23" t="s">
        <v>160</v>
      </c>
      <c r="AI5" s="23" t="s">
        <v>161</v>
      </c>
      <c r="AK5" s="23"/>
      <c r="AL5" s="23" t="s">
        <v>162</v>
      </c>
      <c r="AM5" s="23" t="s">
        <v>163</v>
      </c>
      <c r="AQ5" s="23" t="s">
        <v>164</v>
      </c>
    </row>
    <row r="6" spans="1:44" ht="15" x14ac:dyDescent="0.25">
      <c r="G6" s="2" t="s">
        <v>84</v>
      </c>
      <c r="H6" s="22" t="s">
        <v>165</v>
      </c>
      <c r="N6" s="23" t="s">
        <v>127</v>
      </c>
      <c r="O6" s="24" t="s">
        <v>166</v>
      </c>
      <c r="AA6" s="23" t="s">
        <v>167</v>
      </c>
      <c r="AB6" s="23" t="s">
        <v>168</v>
      </c>
      <c r="AG6" s="23" t="s">
        <v>169</v>
      </c>
      <c r="AI6" s="23" t="s">
        <v>170</v>
      </c>
      <c r="AK6" s="23"/>
      <c r="AL6" s="23" t="s">
        <v>171</v>
      </c>
      <c r="AM6" s="23" t="s">
        <v>172</v>
      </c>
    </row>
    <row r="7" spans="1:44" ht="15" x14ac:dyDescent="0.25">
      <c r="G7" s="2" t="s">
        <v>85</v>
      </c>
      <c r="H7" s="22" t="s">
        <v>173</v>
      </c>
      <c r="N7" s="23" t="s">
        <v>143</v>
      </c>
      <c r="O7" s="24" t="s">
        <v>174</v>
      </c>
      <c r="AB7" s="23" t="s">
        <v>175</v>
      </c>
      <c r="AI7" s="23" t="s">
        <v>176</v>
      </c>
      <c r="AK7" s="23"/>
      <c r="AL7" s="23" t="s">
        <v>177</v>
      </c>
      <c r="AM7" s="23" t="s">
        <v>178</v>
      </c>
    </row>
    <row r="8" spans="1:44" ht="15" x14ac:dyDescent="0.25">
      <c r="A8" s="2" t="s">
        <v>179</v>
      </c>
      <c r="B8" s="2" t="s">
        <v>99</v>
      </c>
      <c r="G8" s="2" t="s">
        <v>86</v>
      </c>
      <c r="H8" s="22" t="s">
        <v>180</v>
      </c>
      <c r="M8" s="25"/>
      <c r="N8" s="23" t="s">
        <v>157</v>
      </c>
      <c r="O8" s="24" t="s">
        <v>181</v>
      </c>
      <c r="P8" s="25"/>
      <c r="Q8" s="25"/>
      <c r="R8" s="25"/>
      <c r="S8" s="25"/>
      <c r="T8" s="25"/>
      <c r="U8" s="25"/>
      <c r="AB8" s="23" t="s">
        <v>182</v>
      </c>
      <c r="AK8" s="23"/>
      <c r="AL8" s="23" t="s">
        <v>183</v>
      </c>
    </row>
    <row r="9" spans="1:44" ht="14.45" customHeight="1" x14ac:dyDescent="0.25">
      <c r="A9" s="2" t="s">
        <v>184</v>
      </c>
      <c r="B9" s="2" t="s">
        <v>100</v>
      </c>
      <c r="G9" s="2" t="s">
        <v>87</v>
      </c>
      <c r="H9" s="22" t="s">
        <v>185</v>
      </c>
      <c r="M9" s="25"/>
      <c r="N9" s="23" t="s">
        <v>167</v>
      </c>
      <c r="O9" s="24" t="s">
        <v>186</v>
      </c>
      <c r="P9" s="25"/>
      <c r="Q9" s="25"/>
      <c r="R9" s="25"/>
      <c r="S9" s="25"/>
      <c r="T9" s="25"/>
      <c r="U9" s="25"/>
      <c r="AB9" s="23" t="s">
        <v>187</v>
      </c>
      <c r="AJ9" s="2" t="s">
        <v>188</v>
      </c>
      <c r="AK9" s="23"/>
    </row>
    <row r="10" spans="1:44" ht="15" x14ac:dyDescent="0.25">
      <c r="A10" s="2" t="s">
        <v>189</v>
      </c>
      <c r="B10" s="2" t="s">
        <v>101</v>
      </c>
      <c r="G10" s="2" t="s">
        <v>88</v>
      </c>
      <c r="H10" s="22" t="s">
        <v>190</v>
      </c>
      <c r="N10" s="23" t="s">
        <v>107</v>
      </c>
      <c r="O10" s="24" t="s">
        <v>191</v>
      </c>
      <c r="AB10" s="23" t="s">
        <v>192</v>
      </c>
    </row>
    <row r="11" spans="1:44" ht="15" x14ac:dyDescent="0.25">
      <c r="A11" s="2" t="s">
        <v>75</v>
      </c>
      <c r="B11" s="2" t="s">
        <v>102</v>
      </c>
      <c r="G11" s="2" t="s">
        <v>89</v>
      </c>
      <c r="H11" s="22" t="s">
        <v>193</v>
      </c>
      <c r="N11" s="23" t="s">
        <v>128</v>
      </c>
      <c r="O11" s="24" t="s">
        <v>194</v>
      </c>
      <c r="AB11" s="23" t="s">
        <v>195</v>
      </c>
    </row>
    <row r="12" spans="1:44" ht="15" x14ac:dyDescent="0.25">
      <c r="G12" s="2" t="s">
        <v>90</v>
      </c>
      <c r="H12" s="22" t="s">
        <v>196</v>
      </c>
      <c r="N12" s="23" t="s">
        <v>144</v>
      </c>
      <c r="O12" s="24" t="s">
        <v>197</v>
      </c>
      <c r="S12" s="25"/>
      <c r="T12" s="25"/>
      <c r="U12" s="25"/>
      <c r="AB12" s="23" t="s">
        <v>198</v>
      </c>
    </row>
    <row r="13" spans="1:44" ht="14.45" customHeight="1" x14ac:dyDescent="0.25">
      <c r="G13" s="2" t="s">
        <v>91</v>
      </c>
      <c r="H13" s="22" t="s">
        <v>199</v>
      </c>
      <c r="N13" s="23" t="s">
        <v>158</v>
      </c>
      <c r="O13" s="24" t="s">
        <v>200</v>
      </c>
      <c r="S13" s="25"/>
      <c r="AB13" s="23" t="s">
        <v>201</v>
      </c>
      <c r="AC13" s="25"/>
      <c r="AD13" s="25"/>
    </row>
    <row r="14" spans="1:44" ht="14.45" customHeight="1" x14ac:dyDescent="0.25">
      <c r="G14" s="2" t="s">
        <v>92</v>
      </c>
      <c r="H14" s="22" t="s">
        <v>202</v>
      </c>
      <c r="N14" s="23" t="s">
        <v>168</v>
      </c>
      <c r="O14" s="24" t="s">
        <v>203</v>
      </c>
      <c r="AB14" s="23" t="s">
        <v>204</v>
      </c>
    </row>
    <row r="15" spans="1:44" ht="15" x14ac:dyDescent="0.25">
      <c r="G15" s="2" t="s">
        <v>93</v>
      </c>
      <c r="H15" s="22" t="s">
        <v>205</v>
      </c>
      <c r="N15" s="23" t="s">
        <v>175</v>
      </c>
      <c r="O15" s="24" t="s">
        <v>206</v>
      </c>
      <c r="AB15" s="23" t="s">
        <v>207</v>
      </c>
    </row>
    <row r="16" spans="1:44" ht="15" x14ac:dyDescent="0.25">
      <c r="G16" s="2" t="s">
        <v>94</v>
      </c>
      <c r="H16" s="22" t="s">
        <v>208</v>
      </c>
      <c r="N16" s="23" t="s">
        <v>182</v>
      </c>
      <c r="O16" s="24" t="s">
        <v>209</v>
      </c>
      <c r="AB16" s="23" t="s">
        <v>210</v>
      </c>
    </row>
    <row r="17" spans="7:28" ht="15" x14ac:dyDescent="0.25">
      <c r="G17" s="2" t="s">
        <v>95</v>
      </c>
      <c r="H17" s="22" t="s">
        <v>211</v>
      </c>
      <c r="N17" s="23" t="s">
        <v>187</v>
      </c>
      <c r="O17" s="24" t="s">
        <v>212</v>
      </c>
      <c r="AB17" s="23" t="s">
        <v>213</v>
      </c>
    </row>
    <row r="18" spans="7:28" ht="15" x14ac:dyDescent="0.25">
      <c r="G18" s="2" t="s">
        <v>96</v>
      </c>
      <c r="H18" s="22" t="s">
        <v>214</v>
      </c>
      <c r="N18" s="23" t="s">
        <v>192</v>
      </c>
      <c r="O18" s="24" t="s">
        <v>215</v>
      </c>
      <c r="AB18" s="23" t="s">
        <v>216</v>
      </c>
    </row>
    <row r="19" spans="7:28" ht="15" x14ac:dyDescent="0.25">
      <c r="G19" s="2" t="s">
        <v>97</v>
      </c>
      <c r="H19" s="22" t="s">
        <v>217</v>
      </c>
      <c r="N19" s="23" t="s">
        <v>195</v>
      </c>
      <c r="O19" s="24" t="s">
        <v>218</v>
      </c>
      <c r="AB19" s="23" t="s">
        <v>219</v>
      </c>
    </row>
    <row r="20" spans="7:28" ht="15" x14ac:dyDescent="0.25">
      <c r="G20" s="2" t="s">
        <v>98</v>
      </c>
      <c r="H20" s="22" t="s">
        <v>220</v>
      </c>
      <c r="N20" s="23" t="s">
        <v>198</v>
      </c>
      <c r="O20" s="24" t="s">
        <v>221</v>
      </c>
      <c r="AB20" s="23" t="s">
        <v>222</v>
      </c>
    </row>
    <row r="21" spans="7:28" ht="15" x14ac:dyDescent="0.25">
      <c r="N21" s="23" t="s">
        <v>201</v>
      </c>
      <c r="O21" s="24" t="s">
        <v>223</v>
      </c>
      <c r="AB21" s="23" t="s">
        <v>224</v>
      </c>
    </row>
    <row r="22" spans="7:28" ht="15" x14ac:dyDescent="0.25">
      <c r="N22" s="23" t="s">
        <v>204</v>
      </c>
      <c r="O22" s="24" t="s">
        <v>225</v>
      </c>
      <c r="AB22" s="23" t="s">
        <v>226</v>
      </c>
    </row>
    <row r="23" spans="7:28" ht="15" x14ac:dyDescent="0.25">
      <c r="N23" s="23" t="s">
        <v>207</v>
      </c>
      <c r="O23" s="24" t="s">
        <v>227</v>
      </c>
      <c r="AB23" s="23" t="s">
        <v>228</v>
      </c>
    </row>
    <row r="24" spans="7:28" ht="15" x14ac:dyDescent="0.25">
      <c r="K24" s="26"/>
      <c r="N24" s="23" t="s">
        <v>210</v>
      </c>
      <c r="O24" s="24" t="s">
        <v>229</v>
      </c>
      <c r="AB24" s="23" t="s">
        <v>230</v>
      </c>
    </row>
    <row r="25" spans="7:28" ht="15" x14ac:dyDescent="0.25">
      <c r="K25" s="26"/>
      <c r="N25" s="23" t="s">
        <v>213</v>
      </c>
      <c r="O25" s="24" t="s">
        <v>231</v>
      </c>
      <c r="AB25" s="23" t="s">
        <v>232</v>
      </c>
    </row>
    <row r="26" spans="7:28" ht="15" x14ac:dyDescent="0.25">
      <c r="K26" s="26"/>
      <c r="N26" s="23" t="s">
        <v>216</v>
      </c>
      <c r="O26" s="24" t="s">
        <v>233</v>
      </c>
    </row>
    <row r="27" spans="7:28" ht="15" x14ac:dyDescent="0.25">
      <c r="K27" s="26"/>
      <c r="N27" s="23" t="s">
        <v>219</v>
      </c>
      <c r="O27" s="24" t="s">
        <v>234</v>
      </c>
    </row>
    <row r="28" spans="7:28" ht="15" x14ac:dyDescent="0.25">
      <c r="K28" s="26"/>
      <c r="N28" s="23" t="s">
        <v>222</v>
      </c>
      <c r="O28" s="24" t="s">
        <v>235</v>
      </c>
    </row>
    <row r="29" spans="7:28" ht="15" x14ac:dyDescent="0.25">
      <c r="K29" s="26"/>
      <c r="N29" s="23" t="s">
        <v>224</v>
      </c>
      <c r="O29" s="24" t="s">
        <v>236</v>
      </c>
    </row>
    <row r="30" spans="7:28" ht="15" x14ac:dyDescent="0.25">
      <c r="K30" s="26"/>
      <c r="N30" s="23" t="s">
        <v>226</v>
      </c>
      <c r="O30" s="24" t="s">
        <v>237</v>
      </c>
    </row>
    <row r="31" spans="7:28" ht="15" x14ac:dyDescent="0.25">
      <c r="K31" s="26"/>
      <c r="N31" s="23" t="s">
        <v>228</v>
      </c>
      <c r="O31" s="24" t="s">
        <v>238</v>
      </c>
    </row>
    <row r="32" spans="7:28" ht="15" x14ac:dyDescent="0.25">
      <c r="K32" s="26"/>
      <c r="N32" s="23" t="s">
        <v>230</v>
      </c>
      <c r="O32" s="24" t="s">
        <v>239</v>
      </c>
    </row>
    <row r="33" spans="11:15" ht="15" x14ac:dyDescent="0.25">
      <c r="K33" s="23"/>
      <c r="N33" s="23" t="s">
        <v>232</v>
      </c>
      <c r="O33" s="24" t="s">
        <v>240</v>
      </c>
    </row>
    <row r="34" spans="11:15" ht="15" x14ac:dyDescent="0.25">
      <c r="K34" s="23"/>
      <c r="N34" s="23" t="s">
        <v>108</v>
      </c>
      <c r="O34" s="24" t="s">
        <v>241</v>
      </c>
    </row>
    <row r="35" spans="11:15" ht="15" x14ac:dyDescent="0.25">
      <c r="K35" s="23"/>
      <c r="N35" s="23" t="s">
        <v>109</v>
      </c>
      <c r="O35" s="24" t="s">
        <v>242</v>
      </c>
    </row>
    <row r="36" spans="11:15" ht="15" x14ac:dyDescent="0.25">
      <c r="K36" s="23"/>
      <c r="N36" s="23" t="s">
        <v>129</v>
      </c>
      <c r="O36" s="24" t="s">
        <v>243</v>
      </c>
    </row>
    <row r="37" spans="11:15" ht="15" x14ac:dyDescent="0.25">
      <c r="K37" s="23"/>
      <c r="N37" s="23" t="s">
        <v>145</v>
      </c>
      <c r="O37" s="24" t="s">
        <v>244</v>
      </c>
    </row>
    <row r="38" spans="11:15" ht="15" x14ac:dyDescent="0.25">
      <c r="K38" s="23"/>
      <c r="N38" s="23" t="s">
        <v>159</v>
      </c>
      <c r="O38" s="24" t="s">
        <v>245</v>
      </c>
    </row>
    <row r="39" spans="11:15" ht="15" x14ac:dyDescent="0.25">
      <c r="K39" s="23"/>
      <c r="N39" s="23" t="s">
        <v>110</v>
      </c>
      <c r="O39" s="24" t="s">
        <v>246</v>
      </c>
    </row>
    <row r="40" spans="11:15" ht="15" x14ac:dyDescent="0.25">
      <c r="K40" s="23"/>
      <c r="N40" s="23" t="s">
        <v>130</v>
      </c>
      <c r="O40" s="24" t="s">
        <v>247</v>
      </c>
    </row>
    <row r="41" spans="11:15" ht="15" x14ac:dyDescent="0.25">
      <c r="K41" s="23"/>
      <c r="N41" s="23" t="s">
        <v>146</v>
      </c>
      <c r="O41" s="24" t="s">
        <v>248</v>
      </c>
    </row>
    <row r="42" spans="11:15" ht="15" x14ac:dyDescent="0.25">
      <c r="K42" s="23"/>
      <c r="N42" s="23" t="s">
        <v>111</v>
      </c>
      <c r="O42" s="24" t="s">
        <v>180</v>
      </c>
    </row>
    <row r="43" spans="11:15" ht="15" x14ac:dyDescent="0.25">
      <c r="K43" s="23"/>
      <c r="N43" s="23" t="s">
        <v>131</v>
      </c>
      <c r="O43" s="24" t="s">
        <v>249</v>
      </c>
    </row>
    <row r="44" spans="11:15" ht="15" x14ac:dyDescent="0.25">
      <c r="K44" s="23"/>
      <c r="N44" s="23" t="s">
        <v>147</v>
      </c>
      <c r="O44" s="24" t="s">
        <v>250</v>
      </c>
    </row>
    <row r="45" spans="11:15" ht="15" x14ac:dyDescent="0.25">
      <c r="K45" s="23"/>
      <c r="N45" s="23" t="s">
        <v>112</v>
      </c>
      <c r="O45" s="24" t="s">
        <v>251</v>
      </c>
    </row>
    <row r="46" spans="11:15" ht="15" x14ac:dyDescent="0.25">
      <c r="K46" s="23"/>
      <c r="N46" s="23" t="s">
        <v>132</v>
      </c>
      <c r="O46" s="24" t="s">
        <v>252</v>
      </c>
    </row>
    <row r="47" spans="11:15" ht="15" x14ac:dyDescent="0.25">
      <c r="K47" s="23"/>
      <c r="N47" s="23" t="s">
        <v>148</v>
      </c>
      <c r="O47" s="24" t="s">
        <v>253</v>
      </c>
    </row>
    <row r="48" spans="11:15" ht="15" x14ac:dyDescent="0.25">
      <c r="K48" s="23"/>
      <c r="N48" s="23" t="s">
        <v>160</v>
      </c>
      <c r="O48" s="24" t="s">
        <v>254</v>
      </c>
    </row>
    <row r="49" spans="11:15" ht="15" x14ac:dyDescent="0.25">
      <c r="K49" s="23"/>
      <c r="N49" s="23" t="s">
        <v>169</v>
      </c>
      <c r="O49" s="24" t="s">
        <v>255</v>
      </c>
    </row>
    <row r="50" spans="11:15" ht="15" x14ac:dyDescent="0.25">
      <c r="K50" s="23"/>
      <c r="N50" s="23" t="s">
        <v>113</v>
      </c>
      <c r="O50" s="24" t="s">
        <v>256</v>
      </c>
    </row>
    <row r="51" spans="11:15" ht="15" x14ac:dyDescent="0.25">
      <c r="K51" s="23"/>
      <c r="N51" s="23" t="s">
        <v>133</v>
      </c>
      <c r="O51" s="24" t="s">
        <v>257</v>
      </c>
    </row>
    <row r="52" spans="11:15" ht="15" x14ac:dyDescent="0.25">
      <c r="K52" s="23"/>
      <c r="N52" s="23" t="s">
        <v>114</v>
      </c>
      <c r="O52" s="24" t="s">
        <v>258</v>
      </c>
    </row>
    <row r="53" spans="11:15" ht="15" x14ac:dyDescent="0.25">
      <c r="K53" s="23"/>
      <c r="N53" s="23" t="s">
        <v>134</v>
      </c>
      <c r="O53" s="24" t="s">
        <v>259</v>
      </c>
    </row>
    <row r="54" spans="11:15" ht="15" x14ac:dyDescent="0.25">
      <c r="K54" s="23"/>
      <c r="N54" s="23" t="s">
        <v>149</v>
      </c>
      <c r="O54" s="24" t="s">
        <v>260</v>
      </c>
    </row>
    <row r="55" spans="11:15" ht="15" x14ac:dyDescent="0.25">
      <c r="K55" s="23"/>
      <c r="N55" s="23" t="s">
        <v>161</v>
      </c>
      <c r="O55" s="24" t="s">
        <v>261</v>
      </c>
    </row>
    <row r="56" spans="11:15" ht="15" x14ac:dyDescent="0.25">
      <c r="K56" s="23"/>
      <c r="N56" s="23" t="s">
        <v>170</v>
      </c>
      <c r="O56" s="24" t="s">
        <v>262</v>
      </c>
    </row>
    <row r="57" spans="11:15" ht="15" x14ac:dyDescent="0.25">
      <c r="K57" s="23"/>
      <c r="N57" s="23" t="s">
        <v>176</v>
      </c>
      <c r="O57" s="24" t="s">
        <v>263</v>
      </c>
    </row>
    <row r="58" spans="11:15" ht="15" x14ac:dyDescent="0.25">
      <c r="K58" s="23"/>
      <c r="N58" s="23" t="s">
        <v>115</v>
      </c>
      <c r="O58" s="24" t="s">
        <v>264</v>
      </c>
    </row>
    <row r="59" spans="11:15" ht="15" x14ac:dyDescent="0.25">
      <c r="K59" s="23"/>
      <c r="N59" s="23" t="s">
        <v>135</v>
      </c>
      <c r="O59" s="24" t="s">
        <v>265</v>
      </c>
    </row>
    <row r="60" spans="11:15" ht="15" x14ac:dyDescent="0.25">
      <c r="K60" s="23"/>
      <c r="N60" s="23" t="s">
        <v>150</v>
      </c>
      <c r="O60" s="24" t="s">
        <v>266</v>
      </c>
    </row>
    <row r="61" spans="11:15" ht="15" x14ac:dyDescent="0.25">
      <c r="K61" s="23"/>
      <c r="N61" s="23" t="s">
        <v>116</v>
      </c>
      <c r="O61" s="24" t="s">
        <v>199</v>
      </c>
    </row>
    <row r="62" spans="11:15" ht="15" x14ac:dyDescent="0.25">
      <c r="K62" s="23"/>
      <c r="N62" s="23" t="s">
        <v>117</v>
      </c>
      <c r="O62" s="24" t="s">
        <v>267</v>
      </c>
    </row>
    <row r="63" spans="11:15" ht="15" x14ac:dyDescent="0.25">
      <c r="K63" s="23"/>
      <c r="N63" s="23" t="s">
        <v>136</v>
      </c>
      <c r="O63" s="24" t="s">
        <v>268</v>
      </c>
    </row>
    <row r="64" spans="11:15" ht="15" x14ac:dyDescent="0.25">
      <c r="K64" s="23"/>
      <c r="N64" s="23" t="s">
        <v>151</v>
      </c>
      <c r="O64" s="24" t="s">
        <v>269</v>
      </c>
    </row>
    <row r="65" spans="11:15" ht="15" x14ac:dyDescent="0.25">
      <c r="K65" s="23"/>
      <c r="N65" s="23" t="s">
        <v>162</v>
      </c>
      <c r="O65" s="24" t="s">
        <v>270</v>
      </c>
    </row>
    <row r="66" spans="11:15" ht="15" x14ac:dyDescent="0.25">
      <c r="K66" s="23"/>
      <c r="N66" s="23" t="s">
        <v>171</v>
      </c>
      <c r="O66" s="24" t="s">
        <v>271</v>
      </c>
    </row>
    <row r="67" spans="11:15" ht="15" x14ac:dyDescent="0.25">
      <c r="K67" s="23"/>
      <c r="N67" s="23" t="s">
        <v>177</v>
      </c>
      <c r="O67" s="24" t="s">
        <v>272</v>
      </c>
    </row>
    <row r="68" spans="11:15" ht="15" x14ac:dyDescent="0.25">
      <c r="K68" s="23"/>
      <c r="N68" s="23" t="s">
        <v>183</v>
      </c>
      <c r="O68" s="24" t="s">
        <v>273</v>
      </c>
    </row>
    <row r="69" spans="11:15" ht="15" x14ac:dyDescent="0.25">
      <c r="K69" s="23"/>
      <c r="N69" s="23" t="s">
        <v>118</v>
      </c>
      <c r="O69" s="24" t="s">
        <v>274</v>
      </c>
    </row>
    <row r="70" spans="11:15" ht="15" x14ac:dyDescent="0.25">
      <c r="K70" s="23"/>
      <c r="N70" s="23" t="s">
        <v>137</v>
      </c>
      <c r="O70" s="24" t="s">
        <v>275</v>
      </c>
    </row>
    <row r="71" spans="11:15" ht="15" x14ac:dyDescent="0.25">
      <c r="K71" s="23"/>
      <c r="N71" s="23" t="s">
        <v>152</v>
      </c>
      <c r="O71" s="24" t="s">
        <v>276</v>
      </c>
    </row>
    <row r="72" spans="11:15" ht="15" x14ac:dyDescent="0.25">
      <c r="K72" s="23"/>
      <c r="N72" s="23" t="s">
        <v>163</v>
      </c>
      <c r="O72" s="24" t="s">
        <v>277</v>
      </c>
    </row>
    <row r="73" spans="11:15" ht="15" x14ac:dyDescent="0.25">
      <c r="K73" s="23"/>
      <c r="N73" s="23" t="s">
        <v>172</v>
      </c>
      <c r="O73" s="24" t="s">
        <v>278</v>
      </c>
    </row>
    <row r="74" spans="11:15" ht="15" x14ac:dyDescent="0.25">
      <c r="K74" s="23"/>
      <c r="N74" s="23" t="s">
        <v>178</v>
      </c>
      <c r="O74" s="24" t="s">
        <v>279</v>
      </c>
    </row>
    <row r="75" spans="11:15" ht="15" x14ac:dyDescent="0.25">
      <c r="K75" s="23"/>
      <c r="N75" s="23" t="s">
        <v>119</v>
      </c>
      <c r="O75" s="24" t="s">
        <v>208</v>
      </c>
    </row>
    <row r="76" spans="11:15" ht="15" x14ac:dyDescent="0.25">
      <c r="K76" s="23"/>
      <c r="N76" s="23" t="s">
        <v>120</v>
      </c>
      <c r="O76" s="24" t="s">
        <v>211</v>
      </c>
    </row>
    <row r="77" spans="11:15" ht="15" x14ac:dyDescent="0.25">
      <c r="K77" s="23"/>
      <c r="N77" s="23" t="s">
        <v>121</v>
      </c>
      <c r="O77" s="24" t="s">
        <v>280</v>
      </c>
    </row>
    <row r="78" spans="11:15" ht="15" x14ac:dyDescent="0.25">
      <c r="K78" s="23"/>
      <c r="N78" s="23" t="s">
        <v>138</v>
      </c>
      <c r="O78" s="24" t="s">
        <v>281</v>
      </c>
    </row>
    <row r="79" spans="11:15" ht="15" x14ac:dyDescent="0.25">
      <c r="K79" s="23"/>
      <c r="N79" s="23" t="s">
        <v>153</v>
      </c>
      <c r="O79" s="24" t="s">
        <v>282</v>
      </c>
    </row>
    <row r="80" spans="11:15" ht="15" x14ac:dyDescent="0.25">
      <c r="K80" s="23"/>
      <c r="N80" s="23" t="s">
        <v>122</v>
      </c>
      <c r="O80" s="24" t="s">
        <v>283</v>
      </c>
    </row>
    <row r="81" spans="11:15" ht="15" x14ac:dyDescent="0.25">
      <c r="K81" s="23"/>
      <c r="N81" s="23" t="s">
        <v>139</v>
      </c>
      <c r="O81" s="24" t="s">
        <v>284</v>
      </c>
    </row>
    <row r="82" spans="11:15" ht="15" x14ac:dyDescent="0.25">
      <c r="K82" s="23"/>
      <c r="N82" s="23" t="s">
        <v>154</v>
      </c>
      <c r="O82" s="24" t="s">
        <v>285</v>
      </c>
    </row>
    <row r="83" spans="11:15" ht="15" x14ac:dyDescent="0.25">
      <c r="K83" s="23"/>
      <c r="N83" s="23" t="s">
        <v>164</v>
      </c>
      <c r="O83" s="24" t="s">
        <v>286</v>
      </c>
    </row>
    <row r="84" spans="11:15" ht="15" x14ac:dyDescent="0.25">
      <c r="K84" s="23"/>
      <c r="N84" s="23" t="s">
        <v>123</v>
      </c>
      <c r="O84" s="24" t="s">
        <v>287</v>
      </c>
    </row>
    <row r="85" spans="11:15" ht="15" x14ac:dyDescent="0.25">
      <c r="K85" s="23"/>
    </row>
    <row r="86" spans="11:15" ht="15" x14ac:dyDescent="0.25">
      <c r="K86" s="23"/>
    </row>
    <row r="87" spans="11:15" ht="15" x14ac:dyDescent="0.25">
      <c r="K87" s="23"/>
    </row>
    <row r="88" spans="11:15" ht="15" x14ac:dyDescent="0.25">
      <c r="K88" s="23"/>
    </row>
    <row r="89" spans="11:15" ht="15" x14ac:dyDescent="0.25">
      <c r="K89" s="23"/>
    </row>
    <row r="90" spans="11:15" ht="15" x14ac:dyDescent="0.25">
      <c r="K90" s="23"/>
    </row>
    <row r="91" spans="11:15" ht="15" x14ac:dyDescent="0.25">
      <c r="K91" s="23"/>
    </row>
    <row r="92" spans="11:15" ht="15" x14ac:dyDescent="0.25">
      <c r="K92" s="23"/>
    </row>
    <row r="93" spans="11:15" ht="15" x14ac:dyDescent="0.25">
      <c r="K93" s="23"/>
    </row>
    <row r="94" spans="11:15" ht="15" x14ac:dyDescent="0.25">
      <c r="K94" s="23"/>
    </row>
    <row r="95" spans="11:15" ht="15" x14ac:dyDescent="0.25">
      <c r="K95" s="23"/>
    </row>
    <row r="96" spans="11:15" ht="15" x14ac:dyDescent="0.25">
      <c r="K96" s="23"/>
    </row>
    <row r="97" spans="11:11" ht="15" x14ac:dyDescent="0.25">
      <c r="K97" s="23"/>
    </row>
    <row r="98" spans="11:11" ht="15" x14ac:dyDescent="0.25">
      <c r="K98" s="23"/>
    </row>
    <row r="99" spans="11:11" ht="15" x14ac:dyDescent="0.25">
      <c r="K99" s="23"/>
    </row>
    <row r="100" spans="11:11" ht="15" x14ac:dyDescent="0.25">
      <c r="K100" s="23"/>
    </row>
    <row r="101" spans="11:11" ht="15" x14ac:dyDescent="0.25">
      <c r="K101" s="23"/>
    </row>
    <row r="102" spans="11:11" ht="15" x14ac:dyDescent="0.25">
      <c r="K102" s="23"/>
    </row>
    <row r="103" spans="11:11" ht="15" x14ac:dyDescent="0.25">
      <c r="K103" s="23"/>
    </row>
    <row r="104" spans="11:11" ht="15" x14ac:dyDescent="0.25">
      <c r="K104" s="23"/>
    </row>
    <row r="105" spans="11:11" ht="15" x14ac:dyDescent="0.25">
      <c r="K105" s="23"/>
    </row>
    <row r="106" spans="11:11" ht="15" x14ac:dyDescent="0.25">
      <c r="K106" s="23"/>
    </row>
    <row r="107" spans="11:11" ht="15" x14ac:dyDescent="0.25">
      <c r="K107" s="23"/>
    </row>
    <row r="311" spans="36:45" ht="15" x14ac:dyDescent="0.25">
      <c r="AJ311" s="27"/>
      <c r="AK311" s="27"/>
      <c r="AL311" s="27"/>
      <c r="AM311" s="27"/>
      <c r="AN311" s="27"/>
      <c r="AO311" s="27"/>
      <c r="AP311" s="27"/>
      <c r="AQ311" s="27"/>
      <c r="AR311" s="27"/>
      <c r="AS311" s="27"/>
    </row>
    <row r="312" spans="36:45" ht="15" x14ac:dyDescent="0.25">
      <c r="AJ312" s="27"/>
      <c r="AK312" s="27"/>
      <c r="AL312" s="27"/>
      <c r="AM312" s="27"/>
      <c r="AN312" s="27"/>
      <c r="AO312" s="27"/>
      <c r="AP312" s="27"/>
      <c r="AQ312" s="27"/>
      <c r="AR312" s="27"/>
      <c r="AS312" s="27"/>
    </row>
    <row r="313" spans="36:45" ht="15" x14ac:dyDescent="0.25">
      <c r="AJ313" s="27"/>
      <c r="AK313" s="27"/>
      <c r="AL313" s="27"/>
      <c r="AM313" s="27"/>
      <c r="AN313" s="27"/>
      <c r="AO313" s="27"/>
      <c r="AP313" s="27"/>
      <c r="AQ313" s="27"/>
      <c r="AR313" s="27"/>
      <c r="AS313" s="27"/>
    </row>
    <row r="314" spans="36:45" ht="15" x14ac:dyDescent="0.25">
      <c r="AJ314" s="27"/>
      <c r="AK314" s="27"/>
      <c r="AL314" s="27"/>
      <c r="AM314" s="27"/>
      <c r="AN314" s="27"/>
      <c r="AO314" s="27"/>
      <c r="AP314" s="27"/>
      <c r="AQ314" s="27"/>
      <c r="AR314" s="27"/>
      <c r="AS314" s="27"/>
    </row>
    <row r="315" spans="36:45" ht="15" x14ac:dyDescent="0.25">
      <c r="AJ315" s="27"/>
      <c r="AK315" s="27"/>
      <c r="AL315" s="27"/>
      <c r="AM315" s="27"/>
      <c r="AN315" s="27"/>
      <c r="AO315" s="27"/>
      <c r="AP315" s="27"/>
      <c r="AQ315" s="27"/>
      <c r="AR315" s="27"/>
      <c r="AS315" s="27"/>
    </row>
    <row r="316" spans="36:45" ht="15" x14ac:dyDescent="0.25">
      <c r="AJ316" s="27"/>
      <c r="AK316" s="27"/>
      <c r="AL316" s="27"/>
      <c r="AM316" s="27"/>
      <c r="AN316" s="27"/>
      <c r="AO316" s="27"/>
      <c r="AP316" s="27"/>
      <c r="AQ316" s="27"/>
      <c r="AR316" s="27"/>
      <c r="AS316" s="27"/>
    </row>
    <row r="317" spans="36:45" ht="15" x14ac:dyDescent="0.25">
      <c r="AJ317" s="27"/>
      <c r="AK317" s="27"/>
      <c r="AL317" s="27"/>
      <c r="AM317" s="27"/>
      <c r="AN317" s="27"/>
      <c r="AO317" s="27"/>
      <c r="AP317" s="27"/>
      <c r="AQ317" s="27"/>
      <c r="AR317" s="27"/>
      <c r="AS317" s="27"/>
    </row>
    <row r="318" spans="36:45" ht="15" x14ac:dyDescent="0.25">
      <c r="AJ318" s="27"/>
      <c r="AK318" s="27"/>
      <c r="AL318" s="27"/>
      <c r="AM318" s="27"/>
      <c r="AN318" s="27"/>
      <c r="AO318" s="27"/>
      <c r="AP318" s="27"/>
      <c r="AQ318" s="27"/>
      <c r="AR318" s="27"/>
      <c r="AS318" s="27"/>
    </row>
    <row r="319" spans="36:45" ht="15" x14ac:dyDescent="0.25">
      <c r="AJ319" s="27"/>
      <c r="AK319" s="27"/>
      <c r="AL319" s="27"/>
      <c r="AM319" s="27"/>
      <c r="AN319" s="27"/>
      <c r="AO319" s="27"/>
      <c r="AP319" s="27"/>
      <c r="AQ319" s="27"/>
      <c r="AR319" s="27"/>
      <c r="AS319" s="27"/>
    </row>
    <row r="320" spans="36:45" ht="15" x14ac:dyDescent="0.25">
      <c r="AJ320" s="27"/>
      <c r="AK320" s="27"/>
      <c r="AL320" s="27"/>
      <c r="AM320" s="27"/>
      <c r="AN320" s="27"/>
      <c r="AO320" s="27"/>
      <c r="AP320" s="27"/>
      <c r="AQ320" s="27"/>
      <c r="AR320" s="27"/>
      <c r="AS320" s="27"/>
    </row>
    <row r="321" spans="36:45" ht="15" x14ac:dyDescent="0.25">
      <c r="AJ321" s="27"/>
      <c r="AK321" s="27"/>
      <c r="AL321" s="27"/>
      <c r="AM321" s="27"/>
      <c r="AN321" s="27"/>
      <c r="AO321" s="27"/>
      <c r="AP321" s="27"/>
      <c r="AQ321" s="27"/>
      <c r="AR321" s="27"/>
      <c r="AS321" s="27"/>
    </row>
    <row r="322" spans="36:45" ht="15" x14ac:dyDescent="0.25">
      <c r="AJ322" s="27"/>
      <c r="AK322" s="27"/>
      <c r="AL322" s="27"/>
      <c r="AM322" s="27"/>
      <c r="AN322" s="27"/>
      <c r="AO322" s="27"/>
      <c r="AP322" s="27"/>
      <c r="AQ322" s="27"/>
      <c r="AR322" s="27"/>
      <c r="AS322" s="27"/>
    </row>
    <row r="323" spans="36:45" ht="15" x14ac:dyDescent="0.25">
      <c r="AJ323" s="27"/>
      <c r="AK323" s="27"/>
      <c r="AL323" s="27"/>
      <c r="AM323" s="27"/>
      <c r="AN323" s="27"/>
      <c r="AO323" s="27"/>
      <c r="AP323" s="27"/>
      <c r="AQ323" s="27"/>
      <c r="AR323" s="27"/>
      <c r="AS323" s="27"/>
    </row>
    <row r="324" spans="36:45" ht="15" x14ac:dyDescent="0.25">
      <c r="AJ324" s="27"/>
      <c r="AK324" s="27"/>
      <c r="AL324" s="27"/>
      <c r="AM324" s="27"/>
      <c r="AN324" s="27"/>
      <c r="AO324" s="27"/>
      <c r="AP324" s="27"/>
      <c r="AQ324" s="27"/>
      <c r="AR324" s="27"/>
      <c r="AS324" s="27"/>
    </row>
    <row r="325" spans="36:45" ht="15" x14ac:dyDescent="0.25">
      <c r="AJ325" s="27"/>
      <c r="AK325" s="27"/>
      <c r="AL325" s="27"/>
      <c r="AM325" s="27"/>
      <c r="AN325" s="27"/>
      <c r="AO325" s="27"/>
      <c r="AP325" s="27"/>
      <c r="AQ325" s="27"/>
      <c r="AR325" s="27"/>
      <c r="AS325" s="27"/>
    </row>
    <row r="326" spans="36:45" ht="15" x14ac:dyDescent="0.25">
      <c r="AJ326" s="27"/>
      <c r="AK326" s="27"/>
      <c r="AL326" s="27"/>
      <c r="AM326" s="27"/>
      <c r="AN326" s="27"/>
      <c r="AO326" s="27"/>
      <c r="AP326" s="27"/>
      <c r="AQ326" s="27"/>
      <c r="AR326" s="27"/>
      <c r="AS326" s="27"/>
    </row>
    <row r="327" spans="36:45" ht="15" x14ac:dyDescent="0.25">
      <c r="AJ327" s="27"/>
      <c r="AK327" s="27"/>
      <c r="AL327" s="27"/>
      <c r="AM327" s="27"/>
      <c r="AN327" s="27"/>
      <c r="AO327" s="27"/>
      <c r="AP327" s="27"/>
      <c r="AQ327" s="27"/>
      <c r="AR327" s="27"/>
      <c r="AS327" s="27"/>
    </row>
    <row r="328" spans="36:45" ht="15" x14ac:dyDescent="0.25">
      <c r="AJ328" s="27"/>
      <c r="AK328" s="27"/>
      <c r="AL328" s="27"/>
      <c r="AM328" s="27"/>
      <c r="AN328" s="27"/>
      <c r="AO328" s="27"/>
      <c r="AP328" s="27"/>
      <c r="AQ328" s="27"/>
      <c r="AR328" s="27"/>
      <c r="AS328" s="27"/>
    </row>
    <row r="329" spans="36:45" ht="15" x14ac:dyDescent="0.25">
      <c r="AJ329" s="27"/>
      <c r="AK329" s="27"/>
      <c r="AL329" s="27"/>
      <c r="AM329" s="27"/>
      <c r="AN329" s="27"/>
      <c r="AO329" s="27"/>
      <c r="AP329" s="27"/>
      <c r="AQ329" s="27"/>
      <c r="AR329" s="27"/>
      <c r="AS329" s="27"/>
    </row>
    <row r="330" spans="36:45" ht="15" x14ac:dyDescent="0.25">
      <c r="AJ330" s="27"/>
      <c r="AK330" s="27"/>
      <c r="AL330" s="27"/>
      <c r="AM330" s="27"/>
      <c r="AN330" s="27"/>
      <c r="AO330" s="27"/>
      <c r="AP330" s="27"/>
      <c r="AQ330" s="27"/>
      <c r="AR330" s="27"/>
      <c r="AS330" s="27"/>
    </row>
    <row r="331" spans="36:45" ht="15" x14ac:dyDescent="0.25">
      <c r="AJ331" s="27"/>
      <c r="AK331" s="27"/>
      <c r="AL331" s="27"/>
      <c r="AM331" s="27"/>
      <c r="AN331" s="27"/>
      <c r="AO331" s="27"/>
      <c r="AP331" s="27"/>
      <c r="AQ331" s="27"/>
      <c r="AR331" s="27"/>
      <c r="AS331" s="27"/>
    </row>
    <row r="332" spans="36:45" ht="15" x14ac:dyDescent="0.25">
      <c r="AJ332" s="27"/>
      <c r="AK332" s="27"/>
      <c r="AL332" s="27"/>
      <c r="AM332" s="27"/>
      <c r="AN332" s="27"/>
      <c r="AO332" s="27"/>
      <c r="AP332" s="27"/>
      <c r="AQ332" s="27"/>
      <c r="AR332" s="27"/>
      <c r="AS332" s="27"/>
    </row>
    <row r="333" spans="36:45" ht="15" x14ac:dyDescent="0.25">
      <c r="AJ333" s="27"/>
      <c r="AK333" s="27"/>
      <c r="AL333" s="27"/>
      <c r="AM333" s="27"/>
      <c r="AN333" s="27"/>
      <c r="AO333" s="27"/>
      <c r="AP333" s="27"/>
      <c r="AQ333" s="27"/>
      <c r="AR333" s="27"/>
      <c r="AS333" s="27"/>
    </row>
    <row r="334" spans="36:45" ht="15" x14ac:dyDescent="0.25">
      <c r="AJ334" s="28"/>
      <c r="AK334" s="27"/>
      <c r="AL334" s="27"/>
      <c r="AM334" s="27"/>
      <c r="AN334" s="27"/>
      <c r="AO334" s="27"/>
      <c r="AP334" s="27"/>
      <c r="AQ334" s="27"/>
      <c r="AR334" s="27"/>
      <c r="AS334" s="27"/>
    </row>
    <row r="335" spans="36:45" ht="15" x14ac:dyDescent="0.25">
      <c r="AJ335" s="27"/>
      <c r="AK335" s="27"/>
      <c r="AL335" s="27"/>
      <c r="AM335" s="27"/>
      <c r="AN335" s="27"/>
      <c r="AO335" s="27"/>
      <c r="AP335" s="27"/>
      <c r="AQ335" s="27"/>
      <c r="AR335" s="27"/>
      <c r="AS335" s="27"/>
    </row>
    <row r="336" spans="36:45" ht="15" x14ac:dyDescent="0.25">
      <c r="AJ336" s="27"/>
      <c r="AK336" s="27"/>
      <c r="AL336" s="27"/>
      <c r="AM336" s="27"/>
      <c r="AN336" s="27"/>
      <c r="AO336" s="27"/>
      <c r="AP336" s="27"/>
      <c r="AQ336" s="27"/>
      <c r="AR336" s="27"/>
      <c r="AS336" s="27"/>
    </row>
    <row r="337" spans="36:45" ht="15" x14ac:dyDescent="0.25">
      <c r="AJ337" s="27"/>
      <c r="AK337" s="27"/>
      <c r="AL337" s="27"/>
      <c r="AM337" s="27"/>
      <c r="AN337" s="27"/>
      <c r="AO337" s="27"/>
      <c r="AP337" s="27"/>
      <c r="AQ337" s="27"/>
      <c r="AR337" s="27"/>
      <c r="AS337" s="27"/>
    </row>
    <row r="338" spans="36:45" ht="15" x14ac:dyDescent="0.25">
      <c r="AJ338" s="27"/>
      <c r="AK338" s="27"/>
      <c r="AL338" s="27"/>
      <c r="AM338" s="27"/>
      <c r="AN338" s="27"/>
      <c r="AO338" s="27"/>
      <c r="AP338" s="27"/>
      <c r="AQ338" s="27"/>
      <c r="AR338" s="27"/>
      <c r="AS338" s="27"/>
    </row>
    <row r="339" spans="36:45" ht="15" x14ac:dyDescent="0.25">
      <c r="AJ339" s="27"/>
      <c r="AK339" s="27"/>
      <c r="AL339" s="27"/>
      <c r="AM339" s="27"/>
      <c r="AN339" s="27"/>
      <c r="AO339" s="27"/>
      <c r="AP339" s="27"/>
      <c r="AQ339" s="27"/>
      <c r="AR339" s="27"/>
      <c r="AS339" s="27"/>
    </row>
    <row r="340" spans="36:45" ht="15" x14ac:dyDescent="0.25">
      <c r="AJ340" s="27"/>
      <c r="AK340" s="27"/>
      <c r="AL340" s="27"/>
      <c r="AM340" s="27"/>
      <c r="AN340" s="27"/>
      <c r="AO340" s="27"/>
      <c r="AP340" s="27"/>
      <c r="AQ340" s="27"/>
      <c r="AR340" s="27"/>
      <c r="AS340" s="27"/>
    </row>
    <row r="341" spans="36:45" ht="15" x14ac:dyDescent="0.25">
      <c r="AJ341" s="27"/>
      <c r="AK341" s="27"/>
      <c r="AL341" s="27"/>
      <c r="AM341" s="27"/>
      <c r="AN341" s="27"/>
      <c r="AO341" s="27"/>
      <c r="AP341" s="27"/>
      <c r="AQ341" s="27"/>
      <c r="AR341" s="27"/>
      <c r="AS341" s="27"/>
    </row>
    <row r="342" spans="36:45" ht="15" x14ac:dyDescent="0.25">
      <c r="AJ342" s="27"/>
      <c r="AK342" s="27"/>
      <c r="AL342" s="27"/>
      <c r="AM342" s="27"/>
      <c r="AN342" s="27"/>
      <c r="AO342" s="27"/>
      <c r="AP342" s="27"/>
      <c r="AQ342" s="27"/>
      <c r="AR342" s="27"/>
      <c r="AS342" s="27"/>
    </row>
    <row r="343" spans="36:45" ht="15" x14ac:dyDescent="0.25">
      <c r="AJ343" s="27"/>
      <c r="AK343" s="27"/>
      <c r="AL343" s="27"/>
      <c r="AM343" s="27"/>
      <c r="AN343" s="27"/>
      <c r="AO343" s="27"/>
      <c r="AP343" s="27"/>
      <c r="AQ343" s="27"/>
      <c r="AR343" s="27"/>
      <c r="AS343" s="27"/>
    </row>
    <row r="344" spans="36:45" ht="15" x14ac:dyDescent="0.25">
      <c r="AJ344" s="27"/>
      <c r="AK344" s="27"/>
      <c r="AL344" s="27"/>
      <c r="AM344" s="27"/>
      <c r="AN344" s="27"/>
      <c r="AO344" s="27"/>
      <c r="AP344" s="27"/>
      <c r="AQ344" s="27"/>
      <c r="AR344" s="27"/>
      <c r="AS344" s="27"/>
    </row>
    <row r="345" spans="36:45" ht="15" x14ac:dyDescent="0.25">
      <c r="AJ345" s="27"/>
      <c r="AK345" s="27"/>
      <c r="AL345" s="27"/>
      <c r="AM345" s="27"/>
      <c r="AN345" s="27"/>
      <c r="AO345" s="27"/>
      <c r="AP345" s="27"/>
      <c r="AQ345" s="27"/>
      <c r="AR345" s="27"/>
      <c r="AS345" s="27"/>
    </row>
    <row r="346" spans="36:45" ht="15" x14ac:dyDescent="0.25">
      <c r="AJ346" s="27"/>
      <c r="AK346" s="27"/>
      <c r="AL346" s="27"/>
      <c r="AM346" s="27"/>
      <c r="AN346" s="27"/>
      <c r="AO346" s="27"/>
      <c r="AP346" s="27"/>
      <c r="AQ346" s="27"/>
      <c r="AR346" s="27"/>
      <c r="AS346" s="27"/>
    </row>
    <row r="347" spans="36:45" ht="15" x14ac:dyDescent="0.25">
      <c r="AJ347" s="27"/>
      <c r="AK347" s="27"/>
      <c r="AL347" s="27"/>
      <c r="AM347" s="27"/>
      <c r="AN347" s="27"/>
      <c r="AO347" s="27"/>
      <c r="AP347" s="27"/>
      <c r="AQ347" s="27"/>
      <c r="AR347" s="27"/>
      <c r="AS347" s="27"/>
    </row>
    <row r="348" spans="36:45" ht="15" x14ac:dyDescent="0.25">
      <c r="AJ348" s="27"/>
      <c r="AK348" s="27"/>
      <c r="AL348" s="27"/>
      <c r="AM348" s="27"/>
      <c r="AN348" s="27"/>
      <c r="AO348" s="27"/>
      <c r="AP348" s="27"/>
      <c r="AQ348" s="27"/>
      <c r="AR348" s="27"/>
      <c r="AS348" s="27"/>
    </row>
    <row r="349" spans="36:45" ht="15" x14ac:dyDescent="0.25">
      <c r="AJ349" s="27"/>
      <c r="AK349" s="27"/>
      <c r="AL349" s="27"/>
      <c r="AM349" s="27"/>
      <c r="AN349" s="27"/>
      <c r="AO349" s="27"/>
      <c r="AP349" s="27"/>
      <c r="AQ349" s="27"/>
      <c r="AR349" s="27"/>
      <c r="AS349" s="27"/>
    </row>
    <row r="350" spans="36:45" ht="15" x14ac:dyDescent="0.25">
      <c r="AJ350" s="27"/>
      <c r="AK350" s="27"/>
      <c r="AL350" s="27"/>
      <c r="AM350" s="27"/>
      <c r="AN350" s="27"/>
      <c r="AO350" s="27"/>
      <c r="AP350" s="27"/>
      <c r="AQ350" s="27"/>
      <c r="AR350" s="27"/>
      <c r="AS350" s="27"/>
    </row>
    <row r="351" spans="36:45" ht="15" x14ac:dyDescent="0.25">
      <c r="AJ351" s="27"/>
      <c r="AK351" s="27"/>
      <c r="AL351" s="27"/>
      <c r="AM351" s="27"/>
      <c r="AN351" s="27"/>
      <c r="AO351" s="27"/>
      <c r="AP351" s="27"/>
      <c r="AQ351" s="27"/>
      <c r="AR351" s="27"/>
      <c r="AS351" s="27"/>
    </row>
    <row r="352" spans="36:45" ht="15" x14ac:dyDescent="0.25">
      <c r="AJ352" s="27"/>
      <c r="AK352" s="27"/>
      <c r="AL352" s="27"/>
      <c r="AM352" s="27"/>
      <c r="AN352" s="27"/>
      <c r="AO352" s="27"/>
      <c r="AP352" s="27"/>
      <c r="AQ352" s="27"/>
      <c r="AR352" s="27"/>
      <c r="AS352" s="27"/>
    </row>
    <row r="353" spans="36:45" ht="15" x14ac:dyDescent="0.25">
      <c r="AJ353" s="27"/>
      <c r="AK353" s="27"/>
      <c r="AL353" s="27"/>
      <c r="AM353" s="27"/>
      <c r="AN353" s="27"/>
      <c r="AO353" s="27"/>
      <c r="AP353" s="27"/>
      <c r="AQ353" s="27"/>
      <c r="AR353" s="27"/>
      <c r="AS353" s="27"/>
    </row>
    <row r="354" spans="36:45" ht="15" x14ac:dyDescent="0.25">
      <c r="AJ354" s="27"/>
      <c r="AK354" s="27"/>
      <c r="AL354" s="27"/>
      <c r="AM354" s="27"/>
      <c r="AN354" s="27"/>
      <c r="AO354" s="27"/>
      <c r="AP354" s="27"/>
      <c r="AQ354" s="27"/>
      <c r="AR354" s="27"/>
      <c r="AS354" s="27"/>
    </row>
    <row r="355" spans="36:45" ht="15" x14ac:dyDescent="0.25">
      <c r="AJ355" s="27"/>
      <c r="AK355" s="27"/>
      <c r="AL355" s="27"/>
      <c r="AM355" s="27"/>
      <c r="AN355" s="27"/>
      <c r="AO355" s="27"/>
      <c r="AP355" s="27"/>
      <c r="AQ355" s="27"/>
      <c r="AR355" s="27"/>
      <c r="AS355" s="27"/>
    </row>
    <row r="356" spans="36:45" ht="15" x14ac:dyDescent="0.25">
      <c r="AJ356" s="27"/>
      <c r="AK356" s="27"/>
      <c r="AL356" s="27"/>
      <c r="AM356" s="27"/>
      <c r="AN356" s="27"/>
      <c r="AO356" s="27"/>
      <c r="AP356" s="27"/>
      <c r="AQ356" s="27"/>
      <c r="AR356" s="27"/>
      <c r="AS356" s="27"/>
    </row>
    <row r="357" spans="36:45" ht="15" x14ac:dyDescent="0.25">
      <c r="AJ357" s="27"/>
      <c r="AK357" s="27"/>
      <c r="AL357" s="27"/>
      <c r="AM357" s="27"/>
      <c r="AN357" s="27"/>
      <c r="AO357" s="27"/>
      <c r="AP357" s="27"/>
      <c r="AQ357" s="27"/>
      <c r="AR357" s="27"/>
      <c r="AS357" s="27"/>
    </row>
    <row r="358" spans="36:45" ht="15" x14ac:dyDescent="0.25">
      <c r="AJ358" s="27"/>
      <c r="AK358" s="27"/>
      <c r="AL358" s="27"/>
      <c r="AM358" s="27"/>
      <c r="AN358" s="27"/>
      <c r="AO358" s="27"/>
      <c r="AP358" s="27"/>
      <c r="AQ358" s="27"/>
      <c r="AR358" s="27"/>
      <c r="AS358" s="27"/>
    </row>
    <row r="359" spans="36:45" ht="15" x14ac:dyDescent="0.25">
      <c r="AJ359" s="27"/>
      <c r="AK359" s="27"/>
      <c r="AL359" s="27"/>
      <c r="AM359" s="27"/>
      <c r="AN359" s="27"/>
      <c r="AO359" s="27"/>
      <c r="AP359" s="27"/>
      <c r="AQ359" s="27"/>
      <c r="AR359" s="27"/>
      <c r="AS359" s="27"/>
    </row>
    <row r="360" spans="36:45" ht="15" x14ac:dyDescent="0.25">
      <c r="AJ360" s="27"/>
      <c r="AK360" s="27"/>
      <c r="AL360" s="27"/>
      <c r="AM360" s="27"/>
      <c r="AN360" s="27"/>
      <c r="AO360" s="27"/>
      <c r="AP360" s="27"/>
      <c r="AQ360" s="27"/>
      <c r="AR360" s="27"/>
      <c r="AS360" s="27"/>
    </row>
    <row r="361" spans="36:45" ht="15" x14ac:dyDescent="0.25">
      <c r="AJ361" s="27"/>
      <c r="AK361" s="27"/>
      <c r="AL361" s="27"/>
      <c r="AM361" s="27"/>
      <c r="AN361" s="27"/>
      <c r="AO361" s="27"/>
      <c r="AP361" s="27"/>
      <c r="AQ361" s="27"/>
      <c r="AR361" s="27"/>
      <c r="AS361" s="27"/>
    </row>
    <row r="362" spans="36:45" ht="15" x14ac:dyDescent="0.25">
      <c r="AJ362" s="27"/>
      <c r="AK362" s="27"/>
      <c r="AL362" s="27"/>
      <c r="AM362" s="27"/>
      <c r="AN362" s="27"/>
      <c r="AO362" s="27"/>
      <c r="AP362" s="27"/>
      <c r="AQ362" s="27"/>
      <c r="AR362" s="27"/>
      <c r="AS362" s="27"/>
    </row>
    <row r="363" spans="36:45" ht="15" x14ac:dyDescent="0.25">
      <c r="AJ363" s="27"/>
      <c r="AK363" s="27"/>
      <c r="AL363" s="27"/>
      <c r="AM363" s="27"/>
      <c r="AN363" s="27"/>
      <c r="AO363" s="27"/>
      <c r="AP363" s="27"/>
      <c r="AQ363" s="27"/>
      <c r="AR363" s="27"/>
      <c r="AS363" s="27"/>
    </row>
    <row r="364" spans="36:45" ht="15" x14ac:dyDescent="0.25">
      <c r="AJ364" s="27"/>
      <c r="AK364" s="27"/>
      <c r="AL364" s="27"/>
      <c r="AM364" s="27"/>
      <c r="AN364" s="27"/>
      <c r="AO364" s="27"/>
      <c r="AP364" s="27"/>
      <c r="AQ364" s="27"/>
      <c r="AR364" s="27"/>
      <c r="AS364" s="27"/>
    </row>
    <row r="365" spans="36:45" ht="15" x14ac:dyDescent="0.25">
      <c r="AJ365" s="27"/>
      <c r="AK365" s="27"/>
      <c r="AL365" s="27"/>
      <c r="AM365" s="27"/>
      <c r="AN365" s="27"/>
      <c r="AO365" s="27"/>
      <c r="AP365" s="27"/>
      <c r="AQ365" s="27"/>
      <c r="AR365" s="27"/>
      <c r="AS365" s="27"/>
    </row>
    <row r="366" spans="36:45" ht="15" x14ac:dyDescent="0.25">
      <c r="AJ366" s="27"/>
      <c r="AK366" s="27"/>
      <c r="AL366" s="27"/>
      <c r="AM366" s="27"/>
      <c r="AN366" s="27"/>
      <c r="AO366" s="27"/>
      <c r="AP366" s="27"/>
      <c r="AQ366" s="27"/>
      <c r="AR366" s="27"/>
      <c r="AS366" s="27"/>
    </row>
    <row r="367" spans="36:45" ht="15" x14ac:dyDescent="0.25">
      <c r="AJ367" s="27"/>
      <c r="AK367" s="27"/>
      <c r="AL367" s="27"/>
      <c r="AM367" s="27"/>
      <c r="AN367" s="27"/>
      <c r="AO367" s="27"/>
      <c r="AP367" s="27"/>
      <c r="AQ367" s="27"/>
      <c r="AR367" s="27"/>
      <c r="AS367" s="27"/>
    </row>
    <row r="368" spans="36:45" ht="15" x14ac:dyDescent="0.25">
      <c r="AJ368" s="27"/>
      <c r="AK368" s="27"/>
      <c r="AL368" s="27"/>
      <c r="AM368" s="27"/>
      <c r="AN368" s="29"/>
      <c r="AO368" s="27"/>
      <c r="AP368" s="27"/>
      <c r="AQ368" s="27"/>
      <c r="AR368" s="27"/>
      <c r="AS368" s="27"/>
    </row>
    <row r="369" spans="36:45" ht="15" x14ac:dyDescent="0.25">
      <c r="AJ369" s="27"/>
      <c r="AK369" s="27"/>
      <c r="AL369" s="27"/>
      <c r="AM369" s="27"/>
      <c r="AN369" s="27"/>
      <c r="AO369" s="27"/>
      <c r="AP369" s="27"/>
      <c r="AQ369" s="27"/>
      <c r="AR369" s="27"/>
      <c r="AS369" s="27"/>
    </row>
    <row r="370" spans="36:45" ht="15" x14ac:dyDescent="0.25">
      <c r="AJ370" s="27"/>
      <c r="AK370" s="27"/>
      <c r="AL370" s="27"/>
      <c r="AM370" s="27"/>
      <c r="AN370" s="27"/>
      <c r="AO370" s="27"/>
      <c r="AP370" s="27"/>
      <c r="AQ370" s="27"/>
      <c r="AR370" s="27"/>
      <c r="AS370" s="27"/>
    </row>
    <row r="371" spans="36:45" ht="15" x14ac:dyDescent="0.25">
      <c r="AJ371" s="27"/>
      <c r="AK371" s="27"/>
      <c r="AL371" s="27"/>
      <c r="AM371" s="27"/>
      <c r="AN371" s="27"/>
      <c r="AO371" s="27"/>
      <c r="AP371" s="27"/>
      <c r="AQ371" s="27"/>
      <c r="AR371" s="27"/>
      <c r="AS371" s="27"/>
    </row>
    <row r="372" spans="36:45" ht="15" x14ac:dyDescent="0.25">
      <c r="AJ372" s="27"/>
      <c r="AK372" s="27"/>
      <c r="AL372" s="27"/>
      <c r="AM372" s="27"/>
      <c r="AN372" s="27"/>
      <c r="AO372" s="27"/>
      <c r="AP372" s="27"/>
      <c r="AQ372" s="27"/>
      <c r="AR372" s="27"/>
      <c r="AS372" s="27"/>
    </row>
    <row r="373" spans="36:45" ht="15" x14ac:dyDescent="0.25">
      <c r="AJ373" s="27"/>
      <c r="AK373" s="27"/>
      <c r="AL373" s="27"/>
      <c r="AM373" s="27"/>
      <c r="AN373" s="27"/>
      <c r="AO373" s="27"/>
      <c r="AP373" s="27"/>
      <c r="AQ373" s="27"/>
      <c r="AR373" s="27"/>
      <c r="AS373" s="27"/>
    </row>
    <row r="374" spans="36:45" ht="15" x14ac:dyDescent="0.25">
      <c r="AJ374" s="27"/>
      <c r="AK374" s="27"/>
      <c r="AL374" s="27"/>
      <c r="AM374" s="27"/>
      <c r="AN374" s="27"/>
      <c r="AO374" s="27"/>
      <c r="AP374" s="27"/>
      <c r="AQ374" s="27"/>
      <c r="AR374" s="27"/>
      <c r="AS374" s="27"/>
    </row>
    <row r="375" spans="36:45" ht="15" x14ac:dyDescent="0.25">
      <c r="AJ375" s="27"/>
      <c r="AK375" s="27"/>
      <c r="AL375" s="27"/>
      <c r="AM375" s="27"/>
      <c r="AN375" s="27"/>
      <c r="AO375" s="27"/>
      <c r="AP375" s="27"/>
      <c r="AQ375" s="27"/>
      <c r="AR375" s="27"/>
      <c r="AS375" s="27"/>
    </row>
    <row r="376" spans="36:45" ht="15" x14ac:dyDescent="0.25">
      <c r="AJ376" s="27"/>
      <c r="AK376" s="27"/>
      <c r="AL376" s="27"/>
      <c r="AM376" s="27"/>
      <c r="AN376" s="27"/>
      <c r="AO376" s="27"/>
      <c r="AP376" s="27"/>
      <c r="AQ376" s="27"/>
      <c r="AR376" s="27"/>
      <c r="AS376" s="27"/>
    </row>
    <row r="377" spans="36:45" ht="15" x14ac:dyDescent="0.25">
      <c r="AJ377" s="27"/>
      <c r="AK377" s="27"/>
      <c r="AL377" s="27"/>
      <c r="AM377" s="27"/>
      <c r="AN377" s="27"/>
      <c r="AO377" s="27"/>
      <c r="AP377" s="27"/>
      <c r="AQ377" s="27"/>
      <c r="AR377" s="27"/>
      <c r="AS377" s="27"/>
    </row>
    <row r="378" spans="36:45" ht="15" x14ac:dyDescent="0.25">
      <c r="AJ378" s="27"/>
      <c r="AK378" s="27"/>
      <c r="AL378" s="27"/>
      <c r="AM378" s="27"/>
      <c r="AN378" s="27"/>
      <c r="AO378" s="27"/>
      <c r="AP378" s="27"/>
      <c r="AQ378" s="27"/>
      <c r="AR378" s="27"/>
      <c r="AS378" s="27"/>
    </row>
    <row r="379" spans="36:45" ht="15" x14ac:dyDescent="0.25">
      <c r="AJ379" s="27"/>
      <c r="AK379" s="27"/>
      <c r="AL379" s="27"/>
      <c r="AM379" s="27"/>
      <c r="AN379" s="27"/>
      <c r="AO379" s="27"/>
      <c r="AP379" s="27"/>
      <c r="AQ379" s="27"/>
      <c r="AR379" s="27"/>
      <c r="AS379" s="27"/>
    </row>
    <row r="380" spans="36:45" ht="15" x14ac:dyDescent="0.25">
      <c r="AJ380" s="27"/>
      <c r="AK380" s="27"/>
      <c r="AL380" s="27"/>
      <c r="AM380" s="27"/>
      <c r="AN380" s="27"/>
      <c r="AO380" s="27"/>
      <c r="AP380" s="27"/>
      <c r="AQ380" s="27"/>
      <c r="AR380" s="27"/>
      <c r="AS380" s="27"/>
    </row>
    <row r="381" spans="36:45" ht="15" x14ac:dyDescent="0.25">
      <c r="AJ381" s="27"/>
      <c r="AK381" s="27"/>
      <c r="AL381" s="27"/>
      <c r="AM381" s="27"/>
      <c r="AN381" s="27"/>
      <c r="AO381" s="27"/>
      <c r="AP381" s="27"/>
      <c r="AQ381" s="27"/>
      <c r="AR381" s="27"/>
      <c r="AS381" s="27"/>
    </row>
    <row r="382" spans="36:45" ht="15" x14ac:dyDescent="0.25">
      <c r="AJ382" s="27"/>
      <c r="AK382" s="27"/>
      <c r="AL382" s="27"/>
      <c r="AM382" s="27"/>
      <c r="AN382" s="27"/>
      <c r="AO382" s="27"/>
      <c r="AP382" s="27"/>
      <c r="AQ382" s="27"/>
      <c r="AR382" s="27"/>
      <c r="AS382" s="27"/>
    </row>
    <row r="383" spans="36:45" ht="15" x14ac:dyDescent="0.25">
      <c r="AJ383" s="30"/>
      <c r="AK383" s="27"/>
      <c r="AL383" s="27"/>
      <c r="AM383" s="27"/>
      <c r="AN383" s="27"/>
      <c r="AO383" s="27"/>
      <c r="AP383" s="27"/>
      <c r="AQ383" s="27"/>
      <c r="AR383" s="27"/>
      <c r="AS383" s="27"/>
    </row>
    <row r="384" spans="36:45" ht="15" x14ac:dyDescent="0.25">
      <c r="AJ384" s="27"/>
      <c r="AK384" s="27"/>
      <c r="AL384" s="27"/>
      <c r="AM384" s="27"/>
      <c r="AN384" s="27"/>
      <c r="AO384" s="27"/>
      <c r="AP384" s="27"/>
      <c r="AQ384" s="27"/>
      <c r="AR384" s="27"/>
      <c r="AS384" s="27"/>
    </row>
    <row r="385" spans="36:45" ht="15" x14ac:dyDescent="0.25">
      <c r="AJ385" s="27"/>
      <c r="AK385" s="27"/>
      <c r="AL385" s="27"/>
      <c r="AM385" s="27"/>
      <c r="AN385" s="27"/>
      <c r="AO385" s="27"/>
      <c r="AP385" s="27"/>
      <c r="AQ385" s="27"/>
      <c r="AR385" s="27"/>
      <c r="AS385" s="27"/>
    </row>
    <row r="386" spans="36:45" ht="15" x14ac:dyDescent="0.25">
      <c r="AJ386" s="27"/>
      <c r="AK386" s="27"/>
      <c r="AL386" s="27"/>
      <c r="AM386" s="27"/>
      <c r="AN386" s="27"/>
      <c r="AO386" s="27"/>
      <c r="AP386" s="27"/>
      <c r="AQ386" s="27"/>
      <c r="AR386" s="27"/>
      <c r="AS386" s="27"/>
    </row>
    <row r="387" spans="36:45" ht="15" x14ac:dyDescent="0.25">
      <c r="AJ387" s="27"/>
      <c r="AK387" s="27"/>
      <c r="AL387" s="27"/>
      <c r="AM387" s="27"/>
      <c r="AN387" s="27"/>
      <c r="AO387" s="27"/>
      <c r="AP387" s="27"/>
      <c r="AQ387" s="27"/>
      <c r="AR387" s="27"/>
      <c r="AS387" s="27"/>
    </row>
    <row r="388" spans="36:45" ht="15" x14ac:dyDescent="0.25">
      <c r="AJ388" s="27"/>
      <c r="AK388" s="27"/>
      <c r="AL388" s="27"/>
      <c r="AM388" s="27"/>
      <c r="AN388" s="27"/>
      <c r="AO388" s="27"/>
      <c r="AP388" s="27"/>
      <c r="AQ388" s="27"/>
      <c r="AR388" s="27"/>
      <c r="AS388" s="27"/>
    </row>
    <row r="389" spans="36:45" ht="15" x14ac:dyDescent="0.25">
      <c r="AJ389" s="27"/>
      <c r="AK389" s="27"/>
      <c r="AL389" s="27"/>
      <c r="AM389" s="27"/>
      <c r="AN389" s="27"/>
      <c r="AO389" s="27"/>
      <c r="AP389" s="27"/>
      <c r="AQ389" s="27"/>
      <c r="AR389" s="27"/>
      <c r="AS389" s="27"/>
    </row>
    <row r="390" spans="36:45" ht="15" x14ac:dyDescent="0.25">
      <c r="AJ390" s="27"/>
      <c r="AK390" s="27"/>
      <c r="AL390" s="27"/>
      <c r="AM390" s="27"/>
      <c r="AN390" s="27"/>
      <c r="AO390" s="27"/>
      <c r="AP390" s="27"/>
      <c r="AQ390" s="27"/>
      <c r="AR390" s="27"/>
      <c r="AS390" s="27"/>
    </row>
    <row r="391" spans="36:45" ht="15" x14ac:dyDescent="0.25">
      <c r="AJ391" s="27"/>
      <c r="AK391" s="27"/>
      <c r="AL391" s="27"/>
      <c r="AM391" s="27"/>
      <c r="AN391" s="27"/>
      <c r="AO391" s="27"/>
      <c r="AP391" s="27"/>
      <c r="AQ391" s="27"/>
      <c r="AR391" s="27"/>
      <c r="AS391" s="27"/>
    </row>
    <row r="392" spans="36:45" ht="15" x14ac:dyDescent="0.25">
      <c r="AJ392" s="27"/>
      <c r="AK392" s="27"/>
      <c r="AL392" s="27"/>
      <c r="AM392" s="27"/>
      <c r="AN392" s="27"/>
      <c r="AO392" s="27"/>
      <c r="AP392" s="27"/>
      <c r="AQ392" s="27"/>
      <c r="AR392" s="27"/>
      <c r="AS392" s="27"/>
    </row>
    <row r="393" spans="36:45" ht="15" x14ac:dyDescent="0.25">
      <c r="AJ393" s="27"/>
      <c r="AK393" s="27"/>
      <c r="AL393" s="27"/>
      <c r="AM393" s="27"/>
      <c r="AN393" s="27"/>
      <c r="AO393" s="27"/>
      <c r="AP393" s="27"/>
      <c r="AQ393" s="27"/>
      <c r="AR393" s="27"/>
      <c r="AS393" s="27"/>
    </row>
    <row r="394" spans="36:45" ht="15" x14ac:dyDescent="0.25">
      <c r="AJ394" s="27"/>
      <c r="AK394" s="27"/>
      <c r="AL394" s="27"/>
      <c r="AM394" s="27"/>
      <c r="AN394" s="27"/>
      <c r="AO394" s="27"/>
      <c r="AP394" s="27"/>
      <c r="AQ394" s="27"/>
      <c r="AR394" s="27"/>
      <c r="AS394" s="27"/>
    </row>
    <row r="395" spans="36:45" ht="15" x14ac:dyDescent="0.25">
      <c r="AJ395" s="27"/>
      <c r="AK395" s="27"/>
      <c r="AL395" s="27"/>
      <c r="AM395" s="27"/>
      <c r="AN395" s="27"/>
      <c r="AO395" s="27"/>
      <c r="AP395" s="27"/>
      <c r="AQ395" s="27"/>
      <c r="AR395" s="27"/>
      <c r="AS395" s="27"/>
    </row>
    <row r="396" spans="36:45" ht="15" x14ac:dyDescent="0.25">
      <c r="AJ396" s="27"/>
      <c r="AK396" s="27"/>
      <c r="AL396" s="27"/>
      <c r="AM396" s="27"/>
      <c r="AN396" s="27"/>
      <c r="AO396" s="27"/>
      <c r="AP396" s="27"/>
      <c r="AQ396" s="27"/>
      <c r="AR396" s="27"/>
      <c r="AS396" s="27"/>
    </row>
    <row r="397" spans="36:45" ht="15" x14ac:dyDescent="0.25">
      <c r="AJ397" s="27"/>
      <c r="AK397" s="27"/>
      <c r="AL397" s="27"/>
      <c r="AM397" s="27"/>
      <c r="AN397" s="27"/>
      <c r="AO397" s="27"/>
      <c r="AP397" s="27"/>
      <c r="AQ397" s="27"/>
      <c r="AR397" s="27"/>
      <c r="AS397" s="27"/>
    </row>
    <row r="398" spans="36:45" ht="15" x14ac:dyDescent="0.25">
      <c r="AJ398" s="27"/>
      <c r="AK398" s="27"/>
      <c r="AL398" s="27"/>
      <c r="AM398" s="27"/>
      <c r="AN398" s="27"/>
      <c r="AO398" s="27"/>
      <c r="AP398" s="27"/>
      <c r="AQ398" s="27"/>
      <c r="AR398" s="27"/>
      <c r="AS398" s="27"/>
    </row>
    <row r="399" spans="36:45" ht="15" x14ac:dyDescent="0.25">
      <c r="AJ399" s="27"/>
      <c r="AK399" s="27"/>
      <c r="AL399" s="27"/>
      <c r="AM399" s="27"/>
      <c r="AN399" s="27"/>
      <c r="AO399" s="27"/>
      <c r="AP399" s="27"/>
      <c r="AQ399" s="27"/>
      <c r="AR399" s="27"/>
      <c r="AS399" s="27"/>
    </row>
    <row r="400" spans="36:45" ht="15" x14ac:dyDescent="0.25">
      <c r="AJ400" s="27"/>
      <c r="AK400" s="27"/>
      <c r="AL400" s="27"/>
      <c r="AM400" s="27"/>
      <c r="AN400" s="27"/>
      <c r="AO400" s="27"/>
      <c r="AP400" s="27"/>
      <c r="AQ400" s="27"/>
      <c r="AR400" s="27"/>
      <c r="AS400" s="27"/>
    </row>
    <row r="401" spans="36:45" ht="15" x14ac:dyDescent="0.25">
      <c r="AJ401" s="27"/>
      <c r="AK401" s="27"/>
      <c r="AL401" s="27"/>
      <c r="AM401" s="27"/>
      <c r="AN401" s="27"/>
      <c r="AO401" s="27"/>
      <c r="AP401" s="27"/>
      <c r="AQ401" s="27"/>
      <c r="AR401" s="27"/>
      <c r="AS401" s="27"/>
    </row>
    <row r="402" spans="36:45" ht="15" x14ac:dyDescent="0.25">
      <c r="AJ402" s="27"/>
      <c r="AK402" s="27"/>
      <c r="AL402" s="27"/>
      <c r="AM402" s="27"/>
      <c r="AN402" s="27"/>
      <c r="AO402" s="27"/>
      <c r="AP402" s="27"/>
      <c r="AQ402" s="27"/>
      <c r="AR402" s="27"/>
      <c r="AS402" s="27"/>
    </row>
    <row r="403" spans="36:45" ht="15" x14ac:dyDescent="0.25">
      <c r="AJ403" s="30"/>
      <c r="AK403" s="27"/>
      <c r="AL403" s="27"/>
      <c r="AM403" s="27"/>
      <c r="AN403" s="27"/>
      <c r="AO403" s="27"/>
      <c r="AP403" s="27"/>
      <c r="AQ403" s="27"/>
      <c r="AR403" s="27"/>
      <c r="AS403" s="27"/>
    </row>
    <row r="404" spans="36:45" ht="15" x14ac:dyDescent="0.25">
      <c r="AJ404" s="27"/>
      <c r="AK404" s="27"/>
      <c r="AL404" s="27"/>
      <c r="AM404" s="27"/>
      <c r="AN404" s="27"/>
      <c r="AO404" s="27"/>
      <c r="AP404" s="27"/>
      <c r="AQ404" s="27"/>
      <c r="AR404" s="27"/>
      <c r="AS404" s="27"/>
    </row>
    <row r="405" spans="36:45" ht="15" x14ac:dyDescent="0.25">
      <c r="AJ405" s="27"/>
      <c r="AK405" s="27"/>
      <c r="AL405" s="27"/>
      <c r="AM405" s="27"/>
      <c r="AN405" s="27"/>
      <c r="AO405" s="27"/>
      <c r="AP405" s="27"/>
      <c r="AQ405" s="27"/>
      <c r="AR405" s="27"/>
      <c r="AS405" s="27"/>
    </row>
    <row r="406" spans="36:45" ht="15" x14ac:dyDescent="0.25">
      <c r="AJ406" s="27"/>
      <c r="AK406" s="27"/>
      <c r="AL406" s="27"/>
      <c r="AM406" s="27"/>
      <c r="AN406" s="27"/>
      <c r="AO406" s="27"/>
      <c r="AP406" s="27"/>
      <c r="AQ406" s="27"/>
      <c r="AR406" s="27"/>
      <c r="AS406" s="27"/>
    </row>
    <row r="407" spans="36:45" ht="15" x14ac:dyDescent="0.25">
      <c r="AJ407" s="27"/>
      <c r="AK407" s="27"/>
      <c r="AL407" s="27"/>
      <c r="AM407" s="27"/>
      <c r="AN407" s="27"/>
      <c r="AO407" s="27"/>
      <c r="AP407" s="27"/>
      <c r="AQ407" s="27"/>
      <c r="AR407" s="27"/>
      <c r="AS407" s="27"/>
    </row>
    <row r="408" spans="36:45" ht="15" x14ac:dyDescent="0.25">
      <c r="AJ408" s="27"/>
      <c r="AK408" s="27"/>
      <c r="AL408" s="27"/>
      <c r="AM408" s="27"/>
      <c r="AN408" s="27"/>
      <c r="AO408" s="27"/>
      <c r="AP408" s="27"/>
      <c r="AQ408" s="27"/>
      <c r="AR408" s="27"/>
      <c r="AS408" s="27"/>
    </row>
    <row r="409" spans="36:45" ht="15" x14ac:dyDescent="0.25">
      <c r="AJ409" s="27"/>
      <c r="AK409" s="27"/>
      <c r="AL409" s="27"/>
      <c r="AM409" s="27"/>
      <c r="AN409" s="27"/>
      <c r="AO409" s="27"/>
      <c r="AP409" s="27"/>
      <c r="AQ409" s="27"/>
      <c r="AR409" s="27"/>
      <c r="AS409" s="27"/>
    </row>
    <row r="410" spans="36:45" ht="15" x14ac:dyDescent="0.25">
      <c r="AJ410" s="27"/>
      <c r="AK410" s="27"/>
      <c r="AL410" s="27"/>
      <c r="AM410" s="27"/>
      <c r="AN410" s="27"/>
      <c r="AO410" s="27"/>
      <c r="AP410" s="27"/>
      <c r="AQ410" s="27"/>
      <c r="AR410" s="27"/>
      <c r="AS410" s="27"/>
    </row>
    <row r="411" spans="36:45" ht="15" x14ac:dyDescent="0.25">
      <c r="AJ411" s="27"/>
      <c r="AK411" s="27"/>
      <c r="AL411" s="27"/>
      <c r="AM411" s="27"/>
      <c r="AN411" s="27"/>
      <c r="AO411" s="27"/>
      <c r="AP411" s="27"/>
      <c r="AQ411" s="27"/>
      <c r="AR411" s="27"/>
      <c r="AS411" s="27"/>
    </row>
    <row r="412" spans="36:45" ht="15" x14ac:dyDescent="0.25">
      <c r="AJ412" s="27"/>
      <c r="AK412" s="27"/>
      <c r="AL412" s="27"/>
      <c r="AM412" s="27"/>
      <c r="AN412" s="27"/>
      <c r="AO412" s="27"/>
      <c r="AP412" s="27"/>
      <c r="AQ412" s="27"/>
      <c r="AR412" s="27"/>
      <c r="AS412" s="27"/>
    </row>
    <row r="413" spans="36:45" ht="15" x14ac:dyDescent="0.25">
      <c r="AJ413" s="27"/>
      <c r="AK413" s="27"/>
      <c r="AL413" s="27"/>
      <c r="AM413" s="27"/>
      <c r="AN413" s="27"/>
      <c r="AO413" s="27"/>
      <c r="AP413" s="27"/>
      <c r="AQ413" s="27"/>
      <c r="AR413" s="27"/>
      <c r="AS413" s="27"/>
    </row>
    <row r="414" spans="36:45" ht="15" x14ac:dyDescent="0.25">
      <c r="AJ414" s="27"/>
      <c r="AK414" s="27"/>
      <c r="AL414" s="27"/>
      <c r="AM414" s="27"/>
      <c r="AN414" s="27"/>
      <c r="AO414" s="27"/>
      <c r="AP414" s="27"/>
      <c r="AQ414" s="27"/>
      <c r="AR414" s="27"/>
      <c r="AS414" s="27"/>
    </row>
    <row r="415" spans="36:45" ht="15" x14ac:dyDescent="0.25">
      <c r="AJ415" s="27"/>
      <c r="AK415" s="27"/>
      <c r="AL415" s="27"/>
      <c r="AM415" s="27"/>
      <c r="AN415" s="27"/>
      <c r="AO415" s="27"/>
      <c r="AP415" s="27"/>
      <c r="AQ415" s="27"/>
      <c r="AR415" s="27"/>
      <c r="AS415" s="27"/>
    </row>
    <row r="416" spans="36:45" ht="15" x14ac:dyDescent="0.25">
      <c r="AJ416" s="30"/>
      <c r="AK416" s="27"/>
      <c r="AL416" s="27"/>
      <c r="AM416" s="27"/>
      <c r="AN416" s="27"/>
      <c r="AO416" s="27"/>
      <c r="AP416" s="27"/>
      <c r="AQ416" s="27"/>
      <c r="AR416" s="27"/>
      <c r="AS416" s="27"/>
    </row>
    <row r="417" spans="36:45" ht="15" x14ac:dyDescent="0.25">
      <c r="AJ417" s="27"/>
      <c r="AK417" s="27"/>
      <c r="AL417" s="27"/>
      <c r="AM417" s="27"/>
      <c r="AN417" s="27"/>
      <c r="AO417" s="27"/>
      <c r="AP417" s="27"/>
      <c r="AQ417" s="27"/>
      <c r="AR417" s="27"/>
      <c r="AS417" s="27"/>
    </row>
    <row r="418" spans="36:45" ht="15" x14ac:dyDescent="0.25">
      <c r="AJ418" s="27"/>
      <c r="AK418" s="27"/>
      <c r="AL418" s="27"/>
      <c r="AM418" s="27"/>
      <c r="AN418" s="27"/>
      <c r="AO418" s="27"/>
      <c r="AP418" s="27"/>
      <c r="AQ418" s="27"/>
      <c r="AR418" s="27"/>
      <c r="AS418" s="27"/>
    </row>
    <row r="419" spans="36:45" ht="15" x14ac:dyDescent="0.25">
      <c r="AJ419" s="27"/>
      <c r="AK419" s="27"/>
      <c r="AL419" s="27"/>
      <c r="AM419" s="27"/>
      <c r="AN419" s="27"/>
      <c r="AO419" s="27"/>
      <c r="AP419" s="27"/>
      <c r="AQ419" s="27"/>
      <c r="AR419" s="27"/>
      <c r="AS419" s="27"/>
    </row>
    <row r="420" spans="36:45" ht="15" x14ac:dyDescent="0.25">
      <c r="AJ420" s="27"/>
      <c r="AK420" s="27"/>
      <c r="AL420" s="27"/>
      <c r="AM420" s="27"/>
      <c r="AN420" s="27"/>
      <c r="AO420" s="27"/>
      <c r="AP420" s="27"/>
      <c r="AQ420" s="27"/>
      <c r="AR420" s="27"/>
      <c r="AS420" s="27"/>
    </row>
    <row r="421" spans="36:45" ht="15" x14ac:dyDescent="0.25">
      <c r="AJ421" s="27"/>
      <c r="AK421" s="27"/>
      <c r="AL421" s="27"/>
      <c r="AM421" s="27"/>
      <c r="AN421" s="27"/>
      <c r="AO421" s="27"/>
      <c r="AP421" s="27"/>
      <c r="AQ421" s="27"/>
      <c r="AR421" s="27"/>
      <c r="AS421" s="27"/>
    </row>
    <row r="422" spans="36:45" ht="15" x14ac:dyDescent="0.25">
      <c r="AJ422" s="27"/>
      <c r="AK422" s="27"/>
      <c r="AL422" s="27"/>
      <c r="AM422" s="27"/>
      <c r="AN422" s="27"/>
      <c r="AO422" s="27"/>
      <c r="AP422" s="27"/>
      <c r="AQ422" s="27"/>
      <c r="AR422" s="27"/>
      <c r="AS422" s="27"/>
    </row>
    <row r="423" spans="36:45" ht="15" x14ac:dyDescent="0.25">
      <c r="AJ423" s="27"/>
      <c r="AK423" s="27"/>
      <c r="AL423" s="27"/>
      <c r="AM423" s="27"/>
      <c r="AN423" s="27"/>
      <c r="AO423" s="27"/>
      <c r="AP423" s="27"/>
      <c r="AQ423" s="27"/>
      <c r="AR423" s="27"/>
      <c r="AS423" s="27"/>
    </row>
    <row r="424" spans="36:45" ht="15" x14ac:dyDescent="0.25">
      <c r="AJ424" s="27"/>
      <c r="AK424" s="27"/>
      <c r="AL424" s="27"/>
      <c r="AM424" s="27"/>
      <c r="AN424" s="27"/>
      <c r="AO424" s="27"/>
      <c r="AP424" s="27"/>
      <c r="AQ424" s="27"/>
      <c r="AR424" s="27"/>
      <c r="AS424" s="27"/>
    </row>
    <row r="425" spans="36:45" ht="15" x14ac:dyDescent="0.25">
      <c r="AJ425" s="27"/>
      <c r="AK425" s="27"/>
      <c r="AL425" s="27"/>
      <c r="AM425" s="27"/>
      <c r="AN425" s="27"/>
      <c r="AO425" s="27"/>
      <c r="AP425" s="27"/>
      <c r="AQ425" s="27"/>
      <c r="AR425" s="27"/>
      <c r="AS425" s="27"/>
    </row>
    <row r="426" spans="36:45" ht="15" x14ac:dyDescent="0.25">
      <c r="AJ426" s="27"/>
      <c r="AK426" s="27"/>
      <c r="AL426" s="27"/>
      <c r="AM426" s="27"/>
      <c r="AN426" s="27"/>
      <c r="AO426" s="27"/>
      <c r="AP426" s="27"/>
      <c r="AQ426" s="27"/>
      <c r="AR426" s="27"/>
      <c r="AS426" s="27"/>
    </row>
    <row r="427" spans="36:45" ht="15" x14ac:dyDescent="0.25">
      <c r="AJ427" s="27"/>
      <c r="AK427" s="27"/>
      <c r="AL427" s="27"/>
      <c r="AM427" s="27"/>
      <c r="AN427" s="27"/>
      <c r="AO427" s="27"/>
      <c r="AP427" s="27"/>
      <c r="AQ427" s="27"/>
      <c r="AR427" s="27"/>
      <c r="AS427" s="27"/>
    </row>
    <row r="428" spans="36:45" ht="15" x14ac:dyDescent="0.25">
      <c r="AJ428" s="27"/>
      <c r="AK428" s="27"/>
      <c r="AL428" s="27"/>
      <c r="AM428" s="27"/>
      <c r="AN428" s="27"/>
      <c r="AO428" s="27"/>
      <c r="AP428" s="27"/>
      <c r="AQ428" s="27"/>
      <c r="AR428" s="27"/>
      <c r="AS428" s="27"/>
    </row>
    <row r="429" spans="36:45" ht="15" x14ac:dyDescent="0.25">
      <c r="AJ429" s="27"/>
      <c r="AK429" s="27"/>
      <c r="AL429" s="27"/>
      <c r="AM429" s="27"/>
      <c r="AN429" s="27"/>
      <c r="AO429" s="27"/>
      <c r="AP429" s="27"/>
      <c r="AQ429" s="27"/>
      <c r="AR429" s="27"/>
      <c r="AS429" s="27"/>
    </row>
  </sheetData>
  <sheetProtection password="95FD"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B9A5-7834-43BA-9D91-674D11BD56C9}">
  <sheetPr codeName="Sheet4"/>
  <dimension ref="A1:EC801"/>
  <sheetViews>
    <sheetView windowProtection="1" showGridLines="0" tabSelected="1" topLeftCell="B143" workbookViewId="0">
      <selection activeCell="O166" sqref="O166:Q166"/>
    </sheetView>
  </sheetViews>
  <sheetFormatPr defaultColWidth="10.140625" defaultRowHeight="14.45" customHeight="1" x14ac:dyDescent="0.25"/>
  <cols>
    <col min="1" max="1" width="10.140625" style="55"/>
    <col min="2" max="4" width="10.140625" style="41"/>
    <col min="5" max="5" width="10.140625" style="41" customWidth="1"/>
    <col min="6" max="23" width="10.140625" style="41"/>
    <col min="24" max="26" width="10.140625" style="41" hidden="1" customWidth="1"/>
    <col min="27" max="27" width="16.140625" style="41" hidden="1" customWidth="1"/>
    <col min="28" max="28" width="15" style="41" hidden="1" customWidth="1"/>
    <col min="29" max="29" width="28" style="41" hidden="1" customWidth="1"/>
    <col min="30" max="30" width="14.7109375" style="41" hidden="1" customWidth="1"/>
    <col min="31" max="31" width="10.140625" style="41" hidden="1" customWidth="1"/>
    <col min="32" max="32" width="28.42578125" style="41" hidden="1" customWidth="1"/>
    <col min="33" max="33" width="79" style="41" hidden="1" customWidth="1"/>
    <col min="34" max="34" width="10.140625" style="41" hidden="1" customWidth="1"/>
    <col min="35" max="35" width="36.140625" style="41" hidden="1" customWidth="1"/>
    <col min="36" max="36" width="63.28515625" style="41" hidden="1" customWidth="1"/>
    <col min="37" max="37" width="14.140625" style="41" hidden="1" customWidth="1"/>
    <col min="38" max="38" width="15" style="41" hidden="1" customWidth="1"/>
    <col min="39" max="39" width="15.28515625" style="41" hidden="1" customWidth="1"/>
    <col min="40" max="40" width="15" style="41" hidden="1" customWidth="1"/>
    <col min="41" max="41" width="12.7109375" style="41" hidden="1" customWidth="1"/>
    <col min="42" max="42" width="17" style="41" hidden="1" customWidth="1"/>
    <col min="43" max="43" width="10.140625" style="71" hidden="1" customWidth="1"/>
    <col min="44" max="44" width="52" style="41" hidden="1" customWidth="1"/>
    <col min="45" max="45" width="46.28515625" style="41" hidden="1" customWidth="1"/>
    <col min="46" max="46" width="104.140625" style="41" hidden="1" customWidth="1"/>
    <col min="47" max="47" width="26.140625" style="41" hidden="1" customWidth="1"/>
    <col min="48" max="49" width="21" style="41" hidden="1" customWidth="1"/>
    <col min="50" max="50" width="19.28515625" style="41" hidden="1" customWidth="1"/>
    <col min="51" max="52" width="17.28515625" style="42" hidden="1" customWidth="1"/>
    <col min="53" max="53" width="21.85546875" style="60" hidden="1" customWidth="1"/>
    <col min="54" max="54" width="110.42578125" style="41" hidden="1" customWidth="1"/>
    <col min="55" max="56" width="14.7109375" style="41" hidden="1" customWidth="1"/>
    <col min="57" max="57" width="41.28515625" style="41" hidden="1" customWidth="1"/>
    <col min="58" max="58" width="38.85546875" style="41" hidden="1" customWidth="1"/>
    <col min="59" max="59" width="15" style="41" hidden="1" customWidth="1"/>
    <col min="60" max="60" width="22.28515625" style="41" hidden="1" customWidth="1"/>
    <col min="61" max="61" width="19.28515625" style="41" hidden="1" customWidth="1"/>
    <col min="62" max="62" width="20" style="41" hidden="1" customWidth="1"/>
    <col min="63" max="63" width="17" style="41" hidden="1" customWidth="1"/>
    <col min="64" max="64" width="22.140625" style="41" hidden="1" customWidth="1"/>
    <col min="65" max="65" width="17.7109375" style="41" hidden="1" customWidth="1"/>
    <col min="66" max="66" width="23" style="41" hidden="1" customWidth="1"/>
    <col min="67" max="71" width="10.140625" style="41" hidden="1" customWidth="1"/>
    <col min="72" max="72" width="16.7109375" style="41" hidden="1" customWidth="1"/>
    <col min="73" max="73" width="19.5703125" style="41" hidden="1" customWidth="1"/>
    <col min="74" max="74" width="33.28515625" style="41" hidden="1" customWidth="1"/>
    <col min="75" max="75" width="35" style="41" hidden="1" customWidth="1"/>
    <col min="76" max="76" width="23" style="41" hidden="1" customWidth="1"/>
    <col min="77" max="77" width="23.85546875" style="41" hidden="1" customWidth="1"/>
    <col min="78" max="78" width="23.42578125" style="41" hidden="1" customWidth="1"/>
    <col min="79" max="79" width="10.140625" style="41" hidden="1" customWidth="1"/>
    <col min="80" max="80" width="27.5703125" style="41" hidden="1" customWidth="1"/>
    <col min="81" max="85" width="10.140625" style="41" hidden="1" customWidth="1"/>
    <col min="86" max="86" width="14.28515625" style="41" hidden="1" customWidth="1"/>
    <col min="87" max="87" width="21.140625" style="41" hidden="1" customWidth="1"/>
    <col min="88" max="88" width="51" style="41" hidden="1" customWidth="1"/>
    <col min="89" max="91" width="10.140625" style="41" hidden="1" customWidth="1"/>
    <col min="92" max="92" width="14.7109375" style="41" hidden="1" customWidth="1"/>
    <col min="93" max="93" width="17.28515625" style="41" hidden="1" customWidth="1"/>
    <col min="94" max="94" width="22.85546875" style="41" hidden="1" customWidth="1"/>
    <col min="95" max="95" width="10.140625" style="41" hidden="1" customWidth="1"/>
    <col min="96" max="96" width="61.5703125" style="41" hidden="1" customWidth="1"/>
    <col min="97" max="97" width="30.42578125" style="41" hidden="1" customWidth="1"/>
    <col min="98" max="100" width="10.140625" style="41" hidden="1" customWidth="1"/>
    <col min="101" max="101" width="40.5703125" style="41" hidden="1" customWidth="1"/>
    <col min="102" max="102" width="20.42578125" style="41" hidden="1" customWidth="1"/>
    <col min="103" max="104" width="10.140625" style="41" hidden="1" customWidth="1"/>
    <col min="105" max="105" width="22.7109375" style="41" hidden="1" customWidth="1"/>
    <col min="106" max="133" width="10.140625" style="41" hidden="1" customWidth="1"/>
    <col min="134" max="146" width="10.140625" style="41" customWidth="1"/>
    <col min="147" max="16384" width="10.140625" style="41"/>
  </cols>
  <sheetData>
    <row r="1" spans="2:108" ht="15.75" x14ac:dyDescent="0.25">
      <c r="AA1" s="31" t="s">
        <v>288</v>
      </c>
      <c r="AB1" s="31" t="s">
        <v>289</v>
      </c>
      <c r="AC1" s="31" t="s">
        <v>290</v>
      </c>
      <c r="AD1" s="32" t="s">
        <v>291</v>
      </c>
      <c r="AE1" s="32"/>
      <c r="AF1" s="32" t="s">
        <v>292</v>
      </c>
      <c r="AG1" s="32" t="s">
        <v>293</v>
      </c>
      <c r="AH1" s="33"/>
      <c r="AI1" s="31" t="s">
        <v>294</v>
      </c>
      <c r="AJ1" s="31" t="s">
        <v>295</v>
      </c>
      <c r="AK1" s="31" t="s">
        <v>296</v>
      </c>
      <c r="AL1" s="31" t="s">
        <v>297</v>
      </c>
      <c r="AM1" s="31" t="s">
        <v>298</v>
      </c>
      <c r="AN1" s="31" t="s">
        <v>299</v>
      </c>
      <c r="AO1" s="31" t="s">
        <v>300</v>
      </c>
      <c r="AP1" s="31" t="s">
        <v>301</v>
      </c>
      <c r="AQ1" s="34"/>
      <c r="AR1" s="31" t="s">
        <v>294</v>
      </c>
      <c r="AS1" s="31" t="s">
        <v>302</v>
      </c>
      <c r="AT1" s="31" t="s">
        <v>295</v>
      </c>
      <c r="AU1" s="31" t="s">
        <v>303</v>
      </c>
      <c r="AV1" s="31" t="s">
        <v>304</v>
      </c>
      <c r="AW1" s="31" t="s">
        <v>305</v>
      </c>
      <c r="AX1" s="31" t="s">
        <v>306</v>
      </c>
      <c r="AY1" s="35" t="s">
        <v>307</v>
      </c>
      <c r="AZ1" s="35" t="s">
        <v>308</v>
      </c>
      <c r="BA1" s="36"/>
      <c r="BB1" s="31" t="s">
        <v>309</v>
      </c>
      <c r="BC1" s="31" t="s">
        <v>310</v>
      </c>
      <c r="BD1" s="31" t="s">
        <v>305</v>
      </c>
      <c r="BE1" s="32" t="s">
        <v>311</v>
      </c>
      <c r="BF1" s="32" t="s">
        <v>312</v>
      </c>
      <c r="BG1" s="31" t="s">
        <v>307</v>
      </c>
      <c r="BH1" s="31" t="s">
        <v>308</v>
      </c>
      <c r="BI1" s="31" t="s">
        <v>313</v>
      </c>
      <c r="BJ1" s="31" t="s">
        <v>314</v>
      </c>
      <c r="BK1" s="31" t="s">
        <v>315</v>
      </c>
      <c r="BL1" s="31" t="s">
        <v>316</v>
      </c>
      <c r="BM1" s="31" t="s">
        <v>306</v>
      </c>
      <c r="BN1" s="31"/>
      <c r="BO1" s="31" t="s">
        <v>309</v>
      </c>
      <c r="BP1" s="31" t="s">
        <v>310</v>
      </c>
      <c r="BQ1" s="32" t="s">
        <v>312</v>
      </c>
      <c r="BT1" s="37" t="s">
        <v>317</v>
      </c>
      <c r="BU1" s="38" t="s">
        <v>318</v>
      </c>
      <c r="BV1" s="38" t="s">
        <v>319</v>
      </c>
      <c r="BW1" s="38" t="s">
        <v>320</v>
      </c>
      <c r="BX1" s="38" t="s">
        <v>321</v>
      </c>
      <c r="BY1" s="38" t="s">
        <v>322</v>
      </c>
      <c r="BZ1" s="38" t="s">
        <v>323</v>
      </c>
      <c r="CB1" s="38" t="s">
        <v>324</v>
      </c>
      <c r="CC1" s="38" t="s">
        <v>325</v>
      </c>
      <c r="CE1" s="38" t="s">
        <v>326</v>
      </c>
      <c r="CH1" s="38" t="s">
        <v>327</v>
      </c>
      <c r="CI1" s="38" t="s">
        <v>294</v>
      </c>
      <c r="CJ1" s="38" t="s">
        <v>302</v>
      </c>
      <c r="CK1" s="38" t="s">
        <v>328</v>
      </c>
      <c r="CN1" s="38" t="s">
        <v>329</v>
      </c>
      <c r="CO1" s="38" t="s">
        <v>330</v>
      </c>
      <c r="CP1" s="38" t="s">
        <v>331</v>
      </c>
      <c r="CR1" s="38" t="s">
        <v>332</v>
      </c>
      <c r="CS1" s="38" t="s">
        <v>333</v>
      </c>
      <c r="CW1" s="38" t="s">
        <v>334</v>
      </c>
      <c r="CX1" s="38" t="s">
        <v>335</v>
      </c>
      <c r="CY1" s="38" t="s">
        <v>336</v>
      </c>
      <c r="DA1" s="38" t="s">
        <v>337</v>
      </c>
      <c r="DB1" s="38" t="s">
        <v>338</v>
      </c>
      <c r="DD1" s="39" t="s">
        <v>339</v>
      </c>
    </row>
    <row r="2" spans="2:108" ht="23.25" x14ac:dyDescent="0.25">
      <c r="B2" s="40" t="s">
        <v>340</v>
      </c>
      <c r="AD2" s="41">
        <f>ROW()</f>
        <v>2</v>
      </c>
      <c r="AF2" s="33" t="s">
        <v>341</v>
      </c>
      <c r="AG2" s="33" t="s">
        <v>342</v>
      </c>
      <c r="AI2" s="41" t="s">
        <v>343</v>
      </c>
      <c r="AJ2" s="41" t="s">
        <v>344</v>
      </c>
      <c r="AK2" s="41" t="b">
        <v>0</v>
      </c>
      <c r="AL2" s="41">
        <f>AD56</f>
        <v>56</v>
      </c>
      <c r="AM2" s="41" t="s">
        <v>81</v>
      </c>
      <c r="AN2" s="41">
        <f>AD57</f>
        <v>57</v>
      </c>
      <c r="AO2" s="41" t="s">
        <v>89</v>
      </c>
      <c r="AP2" s="41">
        <f>AD57</f>
        <v>57</v>
      </c>
      <c r="AR2" s="41" t="s">
        <v>343</v>
      </c>
      <c r="AS2" s="41" t="s">
        <v>345</v>
      </c>
      <c r="AT2" s="41" t="s">
        <v>346</v>
      </c>
      <c r="AU2" s="41">
        <v>0</v>
      </c>
      <c r="AV2" s="41" t="s">
        <v>81</v>
      </c>
      <c r="AW2" s="42" t="b">
        <v>0</v>
      </c>
      <c r="AY2" s="42" t="b">
        <v>0</v>
      </c>
      <c r="AZ2" s="42" t="b">
        <v>0</v>
      </c>
      <c r="BB2" s="41" t="s">
        <v>347</v>
      </c>
      <c r="BC2" s="41" t="s">
        <v>348</v>
      </c>
      <c r="BD2" s="42" t="b">
        <v>0</v>
      </c>
      <c r="BE2" s="41" t="str">
        <f>N12</f>
        <v>U63040MH2001PLC131691</v>
      </c>
      <c r="BF2" s="41" t="str">
        <f>""&amp;N12</f>
        <v>U63040MH2001PLC131691</v>
      </c>
      <c r="BG2" s="41" t="b">
        <v>0</v>
      </c>
      <c r="BH2" s="41" t="b">
        <v>0</v>
      </c>
      <c r="BK2" s="41" t="e">
        <f ca="1">_xlfn.FORMULATEXT(BE2)</f>
        <v>#N/A</v>
      </c>
      <c r="BL2" s="41" t="e">
        <f ca="1">_xlfn.FORMULATEXT(BE2)</f>
        <v>#N/A</v>
      </c>
      <c r="BO2" s="33" t="s">
        <v>349</v>
      </c>
      <c r="BP2" s="33" t="s">
        <v>348</v>
      </c>
      <c r="BQ2" s="33">
        <v>2</v>
      </c>
      <c r="BT2" s="41" t="s">
        <v>351</v>
      </c>
      <c r="BU2" s="41" t="s">
        <v>352</v>
      </c>
      <c r="BV2" s="41" t="s">
        <v>353</v>
      </c>
      <c r="BW2" s="41" t="s">
        <v>354</v>
      </c>
      <c r="BX2" s="41" t="s">
        <v>355</v>
      </c>
      <c r="BY2" s="41" t="s">
        <v>356</v>
      </c>
      <c r="BZ2" s="41" t="s">
        <v>357</v>
      </c>
      <c r="CB2" s="41" t="s">
        <v>354</v>
      </c>
      <c r="CC2" s="41" t="s">
        <v>351</v>
      </c>
      <c r="CE2" s="41" t="s">
        <v>358</v>
      </c>
      <c r="CH2" s="41" t="str">
        <f>ADDRESS(ROW(E124),COLUMN(E124),4)</f>
        <v>E124</v>
      </c>
      <c r="CI2" s="41" t="s">
        <v>359</v>
      </c>
      <c r="CJ2" s="41" t="s">
        <v>360</v>
      </c>
      <c r="CK2" s="43">
        <v>0</v>
      </c>
      <c r="CN2" s="41" t="s">
        <v>361</v>
      </c>
      <c r="CO2" s="41" t="s">
        <v>104</v>
      </c>
      <c r="CP2" s="41" t="s">
        <v>80</v>
      </c>
      <c r="CS2" s="41" t="s">
        <v>93</v>
      </c>
      <c r="CW2" s="44" t="s">
        <v>363</v>
      </c>
      <c r="CX2" s="41" t="s">
        <v>354</v>
      </c>
      <c r="CY2" s="41" t="s">
        <v>364</v>
      </c>
      <c r="DA2" s="41" t="s">
        <v>354</v>
      </c>
      <c r="DB2" s="41" t="s">
        <v>353</v>
      </c>
      <c r="DD2" s="41" t="s">
        <v>365</v>
      </c>
    </row>
    <row r="3" spans="2:108" ht="14.45" customHeight="1" x14ac:dyDescent="0.25">
      <c r="B3" s="45" t="s">
        <v>366</v>
      </c>
      <c r="AD3" s="41">
        <f>ROW()</f>
        <v>3</v>
      </c>
      <c r="AF3" s="33" t="s">
        <v>367</v>
      </c>
      <c r="AG3" s="41" t="s">
        <v>368</v>
      </c>
      <c r="AI3" s="41" t="s">
        <v>369</v>
      </c>
      <c r="AJ3" s="41" t="s">
        <v>370</v>
      </c>
      <c r="AK3" s="41" t="b">
        <v>0</v>
      </c>
      <c r="AL3" s="41">
        <f>AD61</f>
        <v>61</v>
      </c>
      <c r="AM3" s="41" t="s">
        <v>81</v>
      </c>
      <c r="AN3" s="41">
        <f>AD62</f>
        <v>62</v>
      </c>
      <c r="AO3" s="41" t="s">
        <v>96</v>
      </c>
      <c r="AP3" s="41">
        <f>AD62</f>
        <v>62</v>
      </c>
      <c r="AR3" s="41" t="s">
        <v>343</v>
      </c>
      <c r="AS3" s="41" t="s">
        <v>371</v>
      </c>
      <c r="AT3" s="41" t="s">
        <v>346</v>
      </c>
      <c r="AU3" s="41">
        <v>0</v>
      </c>
      <c r="AV3" s="41" t="s">
        <v>83</v>
      </c>
      <c r="AW3" s="42" t="b">
        <v>0</v>
      </c>
      <c r="AY3" s="42" t="b">
        <v>1</v>
      </c>
      <c r="AZ3" s="42" t="b">
        <v>0</v>
      </c>
      <c r="BB3" s="41" t="s">
        <v>372</v>
      </c>
      <c r="BC3" s="41" t="s">
        <v>348</v>
      </c>
      <c r="BD3" s="42" t="b">
        <v>0</v>
      </c>
      <c r="BE3" s="41" t="str">
        <f>N14</f>
        <v>01/04/2024</v>
      </c>
      <c r="BF3" s="41" t="str">
        <f>""&amp;N14</f>
        <v>01/04/2024</v>
      </c>
      <c r="BG3" s="41" t="b">
        <v>0</v>
      </c>
      <c r="BH3" s="41" t="b">
        <v>0</v>
      </c>
      <c r="BK3" s="41" t="e">
        <f ca="1">_xlfn.FORMULATEXT(BE3)</f>
        <v>#N/A</v>
      </c>
      <c r="BL3" s="41" t="e">
        <f ca="1">_xlfn.FORMULATEXT(BE3)</f>
        <v>#N/A</v>
      </c>
      <c r="BO3" s="33" t="s">
        <v>373</v>
      </c>
      <c r="BP3" s="33" t="s">
        <v>348</v>
      </c>
      <c r="BQ3" s="33">
        <v>127399</v>
      </c>
      <c r="BT3" s="41" t="s">
        <v>375</v>
      </c>
      <c r="BU3" s="41" t="s">
        <v>376</v>
      </c>
      <c r="BV3" s="41" t="s">
        <v>377</v>
      </c>
      <c r="BW3" s="41" t="s">
        <v>378</v>
      </c>
      <c r="BX3" s="41" t="s">
        <v>379</v>
      </c>
      <c r="BY3" s="41" t="s">
        <v>380</v>
      </c>
      <c r="BZ3" s="41" t="s">
        <v>381</v>
      </c>
      <c r="CB3" s="41" t="s">
        <v>358</v>
      </c>
      <c r="CC3" s="41" t="s">
        <v>375</v>
      </c>
      <c r="CE3" s="41" t="s">
        <v>382</v>
      </c>
      <c r="CH3" s="41" t="str">
        <f>ADDRESS(ROW(E125),COLUMN(E125),4)</f>
        <v>E125</v>
      </c>
      <c r="CI3" s="41" t="s">
        <v>359</v>
      </c>
      <c r="CJ3" s="41" t="s">
        <v>383</v>
      </c>
      <c r="CK3" s="43" t="s">
        <v>384</v>
      </c>
      <c r="CN3" s="41" t="s">
        <v>385</v>
      </c>
      <c r="CO3" s="41" t="s">
        <v>125</v>
      </c>
      <c r="CP3" s="41" t="s">
        <v>81</v>
      </c>
      <c r="CW3" s="44" t="s">
        <v>386</v>
      </c>
      <c r="CX3" s="41" t="s">
        <v>387</v>
      </c>
      <c r="CY3" s="41" t="s">
        <v>388</v>
      </c>
      <c r="DA3" s="41" t="s">
        <v>389</v>
      </c>
      <c r="DB3" s="41" t="s">
        <v>390</v>
      </c>
      <c r="DD3" s="46" t="s">
        <v>391</v>
      </c>
    </row>
    <row r="4" spans="2:108" ht="14.45" customHeight="1" x14ac:dyDescent="0.25">
      <c r="B4" s="47" t="s">
        <v>392</v>
      </c>
      <c r="AD4" s="41">
        <f>ROW()</f>
        <v>4</v>
      </c>
      <c r="AF4" s="41" t="s">
        <v>393</v>
      </c>
      <c r="AG4" s="41" t="s">
        <v>394</v>
      </c>
      <c r="AI4" s="41" t="s">
        <v>395</v>
      </c>
      <c r="AJ4" s="41" t="s">
        <v>396</v>
      </c>
      <c r="AK4" s="41" t="b">
        <v>0</v>
      </c>
      <c r="AL4" s="41">
        <f>AD83</f>
        <v>83</v>
      </c>
      <c r="AM4" s="41" t="s">
        <v>81</v>
      </c>
      <c r="AN4" s="41">
        <f>AD98</f>
        <v>98</v>
      </c>
      <c r="AO4" s="41" t="s">
        <v>397</v>
      </c>
      <c r="AP4" s="41">
        <f>AD98</f>
        <v>98</v>
      </c>
      <c r="AR4" s="41" t="s">
        <v>343</v>
      </c>
      <c r="AS4" s="41" t="s">
        <v>398</v>
      </c>
      <c r="AT4" s="41" t="s">
        <v>346</v>
      </c>
      <c r="AU4" s="41">
        <v>0</v>
      </c>
      <c r="AV4" s="41" t="s">
        <v>86</v>
      </c>
      <c r="AW4" s="42" t="b">
        <v>0</v>
      </c>
      <c r="AY4" s="42" t="b">
        <v>1</v>
      </c>
      <c r="AZ4" s="42" t="b">
        <v>1</v>
      </c>
      <c r="BB4" s="41" t="s">
        <v>399</v>
      </c>
      <c r="BC4" s="41" t="s">
        <v>348</v>
      </c>
      <c r="BD4" s="42" t="b">
        <v>0</v>
      </c>
      <c r="BE4" s="41" t="str">
        <f>N16</f>
        <v>31/03/2025</v>
      </c>
      <c r="BF4" s="41" t="str">
        <f>""&amp;N16</f>
        <v>31/03/2025</v>
      </c>
      <c r="BG4" s="41" t="b">
        <v>0</v>
      </c>
      <c r="BH4" s="41" t="b">
        <v>0</v>
      </c>
      <c r="BK4" s="41" t="e">
        <f ca="1">_xlfn.FORMULATEXT(BE4)</f>
        <v>#N/A</v>
      </c>
      <c r="BL4" s="41" t="e">
        <f ca="1">_xlfn.FORMULATEXT(BE4)</f>
        <v>#N/A</v>
      </c>
      <c r="BO4" s="33" t="s">
        <v>400</v>
      </c>
      <c r="BP4" s="33" t="s">
        <v>348</v>
      </c>
      <c r="BQ4" s="33" t="s">
        <v>44</v>
      </c>
      <c r="BV4" s="41" t="s">
        <v>402</v>
      </c>
      <c r="BW4" s="41" t="s">
        <v>403</v>
      </c>
      <c r="BX4" s="41" t="s">
        <v>404</v>
      </c>
      <c r="BY4" s="41" t="s">
        <v>405</v>
      </c>
      <c r="BZ4" s="41" t="s">
        <v>406</v>
      </c>
      <c r="CB4" s="41" t="s">
        <v>378</v>
      </c>
      <c r="CC4" s="41" t="s">
        <v>407</v>
      </c>
      <c r="CE4" s="41" t="s">
        <v>408</v>
      </c>
      <c r="CH4" s="41" t="str">
        <f>ADDRESS(ROW(H124),COLUMN(H124),4)</f>
        <v>H124</v>
      </c>
      <c r="CI4" s="41" t="s">
        <v>359</v>
      </c>
      <c r="CJ4" s="41" t="s">
        <v>409</v>
      </c>
      <c r="CK4" s="41">
        <v>0</v>
      </c>
      <c r="CN4" s="41" t="s">
        <v>410</v>
      </c>
      <c r="CO4" s="41" t="s">
        <v>141</v>
      </c>
      <c r="CP4" s="41" t="s">
        <v>82</v>
      </c>
      <c r="CW4" s="44" t="s">
        <v>411</v>
      </c>
      <c r="CX4" s="41" t="s">
        <v>412</v>
      </c>
      <c r="CY4" s="41" t="s">
        <v>413</v>
      </c>
      <c r="DA4" s="41" t="s">
        <v>414</v>
      </c>
      <c r="DD4" s="48" t="s">
        <v>415</v>
      </c>
    </row>
    <row r="5" spans="2:108" ht="15" x14ac:dyDescent="0.25">
      <c r="AD5" s="41">
        <f>ROW()</f>
        <v>5</v>
      </c>
      <c r="AF5" s="41" t="s">
        <v>416</v>
      </c>
      <c r="AG5" s="41" t="s">
        <v>417</v>
      </c>
      <c r="AI5" s="41" t="s">
        <v>418</v>
      </c>
      <c r="AJ5" s="41" t="s">
        <v>419</v>
      </c>
      <c r="AK5" s="41" t="b">
        <v>0</v>
      </c>
      <c r="AL5" s="41">
        <f>AD104</f>
        <v>104</v>
      </c>
      <c r="AM5" s="41" t="s">
        <v>81</v>
      </c>
      <c r="AN5" s="41">
        <f>AD117</f>
        <v>117</v>
      </c>
      <c r="AO5" s="41" t="s">
        <v>98</v>
      </c>
      <c r="AP5" s="41">
        <f>AD117</f>
        <v>117</v>
      </c>
      <c r="AR5" s="41" t="s">
        <v>369</v>
      </c>
      <c r="AS5" s="41" t="s">
        <v>420</v>
      </c>
      <c r="AT5" s="41" t="s">
        <v>421</v>
      </c>
      <c r="AU5" s="41">
        <v>0</v>
      </c>
      <c r="AV5" s="41" t="s">
        <v>81</v>
      </c>
      <c r="AW5" s="42" t="b">
        <v>0</v>
      </c>
      <c r="AY5" s="42" t="b">
        <v>1</v>
      </c>
      <c r="AZ5" s="42" t="b">
        <v>0</v>
      </c>
      <c r="BB5" s="41" t="s">
        <v>422</v>
      </c>
      <c r="BC5" s="41" t="s">
        <v>423</v>
      </c>
      <c r="BD5" s="42" t="b">
        <v>0</v>
      </c>
      <c r="BE5" s="41" t="str">
        <f>IF(AA18=1,"Y","N")</f>
        <v>Y</v>
      </c>
      <c r="BF5" s="41" t="str">
        <f>BE5</f>
        <v>Y</v>
      </c>
      <c r="BG5" s="41" t="b">
        <v>0</v>
      </c>
      <c r="BH5" s="41" t="b">
        <v>0</v>
      </c>
      <c r="BJ5" s="41">
        <f>AA18</f>
        <v>1</v>
      </c>
      <c r="BK5" s="41" t="e">
        <f ca="1">_xlfn.FORMULATEXT(BJ5)</f>
        <v>#N/A</v>
      </c>
      <c r="BL5" s="41" t="s">
        <v>424</v>
      </c>
      <c r="BO5" s="33" t="s">
        <v>425</v>
      </c>
      <c r="BP5" s="33" t="s">
        <v>348</v>
      </c>
      <c r="BQ5" s="33" t="s">
        <v>426</v>
      </c>
      <c r="BW5" s="41" t="s">
        <v>427</v>
      </c>
      <c r="BZ5" s="41" t="s">
        <v>428</v>
      </c>
      <c r="CB5" s="41" t="s">
        <v>403</v>
      </c>
      <c r="CH5" s="41" t="str">
        <f>ADDRESS(ROW(H125),COLUMN(H125),4)</f>
        <v>H125</v>
      </c>
      <c r="CI5" s="41" t="s">
        <v>359</v>
      </c>
      <c r="CJ5" s="41" t="s">
        <v>429</v>
      </c>
      <c r="CK5" s="43" t="s">
        <v>384</v>
      </c>
      <c r="CN5" s="41" t="s">
        <v>430</v>
      </c>
      <c r="CO5" s="41" t="s">
        <v>106</v>
      </c>
      <c r="CP5" s="41" t="s">
        <v>83</v>
      </c>
      <c r="CW5" s="44" t="s">
        <v>391</v>
      </c>
      <c r="CX5" s="41" t="s">
        <v>431</v>
      </c>
      <c r="DA5" s="41" t="s">
        <v>432</v>
      </c>
    </row>
    <row r="6" spans="2:108" ht="16.5" customHeight="1" x14ac:dyDescent="0.25">
      <c r="B6" s="47" t="s">
        <v>433</v>
      </c>
      <c r="AD6" s="41">
        <f>ROW()</f>
        <v>6</v>
      </c>
      <c r="AF6" s="49" t="s">
        <v>434</v>
      </c>
      <c r="AG6" s="49" t="s">
        <v>435</v>
      </c>
      <c r="AI6" s="41" t="s">
        <v>359</v>
      </c>
      <c r="AJ6" s="41" t="s">
        <v>436</v>
      </c>
      <c r="AK6" s="41" t="b">
        <v>1</v>
      </c>
      <c r="AL6" s="41">
        <f>AD129</f>
        <v>129</v>
      </c>
      <c r="AM6" s="41" t="s">
        <v>81</v>
      </c>
      <c r="AN6" s="41">
        <f>AD133</f>
        <v>133</v>
      </c>
      <c r="AO6" s="41" t="s">
        <v>96</v>
      </c>
      <c r="AP6" s="41">
        <f>AD134</f>
        <v>134</v>
      </c>
      <c r="AR6" s="41" t="s">
        <v>369</v>
      </c>
      <c r="AS6" s="41" t="s">
        <v>437</v>
      </c>
      <c r="AT6" s="41" t="s">
        <v>421</v>
      </c>
      <c r="AU6" s="41">
        <v>0</v>
      </c>
      <c r="AV6" s="41" t="s">
        <v>85</v>
      </c>
      <c r="AW6" s="42" t="b">
        <v>0</v>
      </c>
      <c r="AY6" s="42" t="b">
        <v>1</v>
      </c>
      <c r="AZ6" s="42" t="b">
        <v>1</v>
      </c>
      <c r="BB6" s="41" t="s">
        <v>438</v>
      </c>
      <c r="BC6" s="41" t="s">
        <v>348</v>
      </c>
      <c r="BD6" s="42" t="b">
        <v>0</v>
      </c>
      <c r="BE6" s="41">
        <f>N20</f>
        <v>0</v>
      </c>
      <c r="BF6" s="41" t="str">
        <f>""&amp;N20</f>
        <v/>
      </c>
      <c r="BG6" s="41" t="b">
        <v>0</v>
      </c>
      <c r="BH6" s="41" t="b">
        <v>0</v>
      </c>
      <c r="BK6" s="41" t="e">
        <f ca="1">_xlfn.FORMULATEXT(BE6)</f>
        <v>#N/A</v>
      </c>
      <c r="BL6" s="41" t="e">
        <f ca="1">_xlfn.FORMULATEXT(BE6)</f>
        <v>#N/A</v>
      </c>
      <c r="BO6" s="2" t="s">
        <v>439</v>
      </c>
      <c r="BP6" s="33" t="s">
        <v>348</v>
      </c>
      <c r="BQ6" s="41">
        <v>23</v>
      </c>
      <c r="BW6" s="41" t="s">
        <v>440</v>
      </c>
      <c r="BZ6" s="41" t="s">
        <v>441</v>
      </c>
      <c r="CB6" s="41" t="s">
        <v>427</v>
      </c>
      <c r="CH6" s="41" t="str">
        <f>ADDRESS(ROW(K124),COLUMN(K124),4)</f>
        <v>K124</v>
      </c>
      <c r="CI6" s="41" t="s">
        <v>359</v>
      </c>
      <c r="CJ6" s="41" t="s">
        <v>442</v>
      </c>
      <c r="CK6" s="41">
        <v>0</v>
      </c>
      <c r="CN6" s="41" t="s">
        <v>443</v>
      </c>
      <c r="CO6" s="41" t="s">
        <v>127</v>
      </c>
      <c r="CP6" s="41" t="s">
        <v>84</v>
      </c>
      <c r="CX6" s="41" t="s">
        <v>427</v>
      </c>
    </row>
    <row r="7" spans="2:108" ht="15" x14ac:dyDescent="0.25">
      <c r="AD7" s="41">
        <f>ROW()</f>
        <v>7</v>
      </c>
      <c r="AF7" s="41" t="s">
        <v>444</v>
      </c>
      <c r="AG7" s="41" t="s">
        <v>445</v>
      </c>
      <c r="AI7" s="41" t="s">
        <v>446</v>
      </c>
      <c r="AJ7" s="41" t="s">
        <v>447</v>
      </c>
      <c r="AK7" s="41" t="b">
        <v>1</v>
      </c>
      <c r="AL7" s="41">
        <f>AD143</f>
        <v>143</v>
      </c>
      <c r="AM7" s="41" t="s">
        <v>81</v>
      </c>
      <c r="AN7" s="41">
        <f>AD147</f>
        <v>147</v>
      </c>
      <c r="AO7" s="41" t="s">
        <v>96</v>
      </c>
      <c r="AP7" s="41">
        <f>AD148</f>
        <v>148</v>
      </c>
      <c r="AR7" s="41" t="s">
        <v>369</v>
      </c>
      <c r="AS7" s="41" t="s">
        <v>448</v>
      </c>
      <c r="AT7" s="41" t="s">
        <v>421</v>
      </c>
      <c r="AU7" s="41">
        <v>0</v>
      </c>
      <c r="AV7" s="41" t="s">
        <v>89</v>
      </c>
      <c r="AW7" s="42" t="b">
        <v>0</v>
      </c>
      <c r="AY7" s="42" t="b">
        <v>1</v>
      </c>
      <c r="AZ7" s="42" t="b">
        <v>1</v>
      </c>
      <c r="BB7" s="41" t="s">
        <v>449</v>
      </c>
      <c r="BC7" s="41" t="s">
        <v>348</v>
      </c>
      <c r="BD7" s="42" t="b">
        <v>0</v>
      </c>
      <c r="BE7" s="41" t="str">
        <f>F24</f>
        <v>SOTC TRAVEL LIMITED</v>
      </c>
      <c r="BF7" s="41" t="str">
        <f>""&amp;F24</f>
        <v>SOTC TRAVEL LIMITED</v>
      </c>
      <c r="BG7" s="41" t="b">
        <v>0</v>
      </c>
      <c r="BH7" s="41" t="b">
        <v>0</v>
      </c>
      <c r="BK7" s="41" t="e">
        <f ca="1">_xlfn.FORMULATEXT(BE7)</f>
        <v>#N/A</v>
      </c>
      <c r="BL7" s="41" t="e">
        <f ca="1">_xlfn.FORMULATEXT(BE7)</f>
        <v>#N/A</v>
      </c>
      <c r="BO7" s="2" t="s">
        <v>450</v>
      </c>
      <c r="BP7" s="33" t="s">
        <v>348</v>
      </c>
      <c r="BQ7" s="41">
        <v>110</v>
      </c>
      <c r="CB7" s="41" t="s">
        <v>440</v>
      </c>
      <c r="CH7" s="41" t="str">
        <f>ADDRESS(ROW(K125),COLUMN(K125),4)</f>
        <v>K125</v>
      </c>
      <c r="CI7" s="41" t="s">
        <v>359</v>
      </c>
      <c r="CJ7" s="41" t="s">
        <v>451</v>
      </c>
      <c r="CK7" s="43" t="s">
        <v>384</v>
      </c>
      <c r="CN7" s="41" t="s">
        <v>452</v>
      </c>
      <c r="CO7" s="41" t="s">
        <v>143</v>
      </c>
      <c r="CP7" s="41" t="s">
        <v>85</v>
      </c>
      <c r="CX7" s="41" t="s">
        <v>453</v>
      </c>
    </row>
    <row r="8" spans="2:108" ht="15" x14ac:dyDescent="0.25">
      <c r="B8" s="50" t="s">
        <v>454</v>
      </c>
      <c r="AD8" s="41">
        <f>ROW()</f>
        <v>8</v>
      </c>
      <c r="AF8" s="41" t="s">
        <v>455</v>
      </c>
      <c r="AG8" s="41" t="s">
        <v>456</v>
      </c>
      <c r="AI8" s="41" t="s">
        <v>457</v>
      </c>
      <c r="AJ8" s="41" t="s">
        <v>458</v>
      </c>
      <c r="AK8" s="41" t="b">
        <v>0</v>
      </c>
      <c r="AL8" s="41">
        <f>AD215</f>
        <v>215</v>
      </c>
      <c r="AM8" s="41" t="s">
        <v>81</v>
      </c>
      <c r="AN8" s="41">
        <f>AD216</f>
        <v>216</v>
      </c>
      <c r="AO8" s="41" t="s">
        <v>96</v>
      </c>
      <c r="AP8" s="41">
        <f>AD216</f>
        <v>216</v>
      </c>
      <c r="AR8" s="41" t="s">
        <v>369</v>
      </c>
      <c r="AS8" s="41" t="s">
        <v>459</v>
      </c>
      <c r="AT8" s="41" t="s">
        <v>421</v>
      </c>
      <c r="AU8" s="41">
        <v>0</v>
      </c>
      <c r="AV8" s="41" t="s">
        <v>93</v>
      </c>
      <c r="AW8" s="42" t="b">
        <v>0</v>
      </c>
      <c r="AY8" s="42" t="b">
        <v>1</v>
      </c>
      <c r="AZ8" s="42" t="b">
        <v>0</v>
      </c>
      <c r="BB8" s="41" t="s">
        <v>460</v>
      </c>
      <c r="BC8" s="41" t="s">
        <v>461</v>
      </c>
      <c r="BD8" s="42" t="b">
        <v>0</v>
      </c>
      <c r="BE8" s="51"/>
      <c r="BG8" s="41" t="b">
        <v>0</v>
      </c>
      <c r="BH8" s="41" t="b">
        <v>0</v>
      </c>
      <c r="BK8" s="41" t="s">
        <v>463</v>
      </c>
      <c r="BL8" s="41" t="s">
        <v>463</v>
      </c>
      <c r="BO8" s="52" t="s">
        <v>464</v>
      </c>
      <c r="BP8" s="52" t="s">
        <v>348</v>
      </c>
      <c r="BQ8" s="52" t="s">
        <v>465</v>
      </c>
      <c r="CB8" s="41" t="s">
        <v>382</v>
      </c>
      <c r="CH8" s="41" t="str">
        <f>ADDRESS(ROW(N124),COLUMN(N124),4)</f>
        <v>N124</v>
      </c>
      <c r="CI8" s="41" t="s">
        <v>359</v>
      </c>
      <c r="CJ8" s="41" t="s">
        <v>466</v>
      </c>
      <c r="CK8" s="41">
        <v>0</v>
      </c>
      <c r="CN8" s="41" t="s">
        <v>467</v>
      </c>
      <c r="CO8" s="41" t="s">
        <v>157</v>
      </c>
      <c r="CP8" s="41" t="s">
        <v>86</v>
      </c>
      <c r="CX8" s="41" t="s">
        <v>382</v>
      </c>
    </row>
    <row r="9" spans="2:108" ht="15" x14ac:dyDescent="0.25">
      <c r="AD9" s="41">
        <f>ROW()</f>
        <v>9</v>
      </c>
      <c r="AF9" s="41" t="s">
        <v>468</v>
      </c>
      <c r="AG9" s="41" t="s">
        <v>469</v>
      </c>
      <c r="AI9" s="41" t="s">
        <v>470</v>
      </c>
      <c r="AJ9" s="41" t="s">
        <v>471</v>
      </c>
      <c r="AK9" s="41" t="b">
        <v>0</v>
      </c>
      <c r="AL9" s="41">
        <f>AD219</f>
        <v>219</v>
      </c>
      <c r="AM9" s="41" t="s">
        <v>81</v>
      </c>
      <c r="AN9" s="41">
        <f>AD220</f>
        <v>220</v>
      </c>
      <c r="AO9" s="41" t="s">
        <v>98</v>
      </c>
      <c r="AP9" s="41">
        <f>AD220</f>
        <v>220</v>
      </c>
      <c r="AR9" s="41" t="s">
        <v>395</v>
      </c>
      <c r="AS9" s="41" t="s">
        <v>345</v>
      </c>
      <c r="AT9" s="41" t="s">
        <v>472</v>
      </c>
      <c r="AU9" s="41">
        <v>0</v>
      </c>
      <c r="AV9" s="41" t="s">
        <v>81</v>
      </c>
      <c r="AW9" s="42" t="b">
        <v>0</v>
      </c>
      <c r="AY9" s="42" t="b">
        <v>0</v>
      </c>
      <c r="AZ9" s="42" t="b">
        <v>0</v>
      </c>
      <c r="BB9" s="41" t="s">
        <v>473</v>
      </c>
      <c r="BC9" s="41" t="s">
        <v>348</v>
      </c>
      <c r="BD9" s="42" t="b">
        <v>0</v>
      </c>
      <c r="BE9" s="43" t="str">
        <f>F26</f>
        <v>19.00</v>
      </c>
      <c r="BF9" s="41" t="str">
        <f>""&amp;F26</f>
        <v>19.00</v>
      </c>
      <c r="BG9" s="41" t="b">
        <v>1</v>
      </c>
      <c r="BH9" s="41" t="b">
        <v>1</v>
      </c>
      <c r="BK9" s="41" t="e">
        <f ca="1">_xlfn.FORMULATEXT(BE9)</f>
        <v>#N/A</v>
      </c>
      <c r="BL9" s="41" t="e">
        <f ca="1">_xlfn.FORMULATEXT(BE9)</f>
        <v>#N/A</v>
      </c>
      <c r="CB9" s="41" t="s">
        <v>408</v>
      </c>
      <c r="CH9" s="41" t="str">
        <f>ADDRESS(ROW(N125),COLUMN(N125),4)</f>
        <v>N125</v>
      </c>
      <c r="CI9" s="41" t="s">
        <v>359</v>
      </c>
      <c r="CJ9" s="41" t="s">
        <v>474</v>
      </c>
      <c r="CK9" s="43" t="s">
        <v>384</v>
      </c>
      <c r="CN9" s="41" t="s">
        <v>475</v>
      </c>
      <c r="CO9" s="41" t="s">
        <v>167</v>
      </c>
      <c r="CP9" s="41" t="s">
        <v>87</v>
      </c>
      <c r="CX9" s="41" t="s">
        <v>408</v>
      </c>
    </row>
    <row r="10" spans="2:108" ht="15" x14ac:dyDescent="0.25">
      <c r="B10" s="53" t="s">
        <v>476</v>
      </c>
      <c r="AD10" s="41">
        <f>ROW()</f>
        <v>10</v>
      </c>
      <c r="AF10" s="41" t="s">
        <v>477</v>
      </c>
      <c r="AG10" s="41" t="s">
        <v>478</v>
      </c>
      <c r="AI10" s="41" t="s">
        <v>479</v>
      </c>
      <c r="AJ10" s="41" t="s">
        <v>480</v>
      </c>
      <c r="AK10" s="41" t="b">
        <v>0</v>
      </c>
      <c r="AL10" s="41">
        <f>AD227</f>
        <v>227</v>
      </c>
      <c r="AM10" s="41" t="s">
        <v>81</v>
      </c>
      <c r="AN10" s="41">
        <f>AD228</f>
        <v>228</v>
      </c>
      <c r="AO10" s="41" t="s">
        <v>96</v>
      </c>
      <c r="AP10" s="41">
        <f>AD228</f>
        <v>228</v>
      </c>
      <c r="AR10" s="41" t="s">
        <v>395</v>
      </c>
      <c r="AS10" s="41" t="s">
        <v>481</v>
      </c>
      <c r="AT10" s="41" t="s">
        <v>472</v>
      </c>
      <c r="AU10" s="41">
        <v>0</v>
      </c>
      <c r="AV10" s="41" t="s">
        <v>83</v>
      </c>
      <c r="AW10" s="42" t="b">
        <v>0</v>
      </c>
      <c r="AY10" s="42" t="b">
        <v>1</v>
      </c>
      <c r="AZ10" s="42" t="b">
        <v>0</v>
      </c>
      <c r="BB10" s="41" t="s">
        <v>482</v>
      </c>
      <c r="BC10" s="41" t="s">
        <v>348</v>
      </c>
      <c r="BD10" s="42" t="b">
        <v>0</v>
      </c>
      <c r="BE10" s="41" t="str">
        <f>F27</f>
        <v>72.83</v>
      </c>
      <c r="BF10" s="41" t="str">
        <f>""&amp;F27</f>
        <v>72.83</v>
      </c>
      <c r="BG10" s="41" t="b">
        <v>1</v>
      </c>
      <c r="BH10" s="41" t="b">
        <v>1</v>
      </c>
      <c r="BK10" s="41" t="e">
        <f ca="1">_xlfn.FORMULATEXT(BE10)</f>
        <v>#N/A</v>
      </c>
      <c r="BL10" s="41" t="e">
        <f ca="1">_xlfn.FORMULATEXT(BE10)</f>
        <v>#N/A</v>
      </c>
      <c r="CB10" s="41" t="s">
        <v>353</v>
      </c>
      <c r="CH10" s="41" t="str">
        <f>ADDRESS(ROW(E138),COLUMN(E138),4)</f>
        <v>E138</v>
      </c>
      <c r="CI10" s="41" t="s">
        <v>446</v>
      </c>
      <c r="CJ10" s="41" t="s">
        <v>360</v>
      </c>
      <c r="CK10" s="41">
        <v>0</v>
      </c>
      <c r="CN10" s="41" t="s">
        <v>483</v>
      </c>
      <c r="CO10" s="41" t="s">
        <v>107</v>
      </c>
      <c r="CP10" s="41" t="s">
        <v>88</v>
      </c>
      <c r="CX10" s="41" t="s">
        <v>353</v>
      </c>
    </row>
    <row r="11" spans="2:108" ht="15" x14ac:dyDescent="0.25">
      <c r="AD11" s="41">
        <f>ROW()</f>
        <v>11</v>
      </c>
      <c r="AF11" s="41" t="s">
        <v>484</v>
      </c>
      <c r="AG11" s="41" t="s">
        <v>485</v>
      </c>
      <c r="AI11" s="41" t="s">
        <v>486</v>
      </c>
      <c r="AJ11" s="41" t="s">
        <v>487</v>
      </c>
      <c r="AK11" s="41" t="b">
        <v>0</v>
      </c>
      <c r="AL11" s="41">
        <f>AD231</f>
        <v>231</v>
      </c>
      <c r="AM11" s="41" t="s">
        <v>81</v>
      </c>
      <c r="AN11" s="41">
        <f>AD232</f>
        <v>232</v>
      </c>
      <c r="AO11" s="41" t="s">
        <v>98</v>
      </c>
      <c r="AP11" s="41">
        <f>AD232</f>
        <v>232</v>
      </c>
      <c r="AR11" s="41" t="s">
        <v>395</v>
      </c>
      <c r="AS11" s="41" t="s">
        <v>488</v>
      </c>
      <c r="AT11" s="41" t="s">
        <v>472</v>
      </c>
      <c r="AU11" s="41">
        <v>0</v>
      </c>
      <c r="AV11" s="41" t="s">
        <v>86</v>
      </c>
      <c r="AW11" s="42" t="b">
        <v>0</v>
      </c>
      <c r="AY11" s="42" t="b">
        <v>1</v>
      </c>
      <c r="AZ11" s="42" t="b">
        <v>1</v>
      </c>
      <c r="BB11" s="41" t="s">
        <v>489</v>
      </c>
      <c r="BC11" s="41" t="s">
        <v>348</v>
      </c>
      <c r="BD11" s="42" t="b">
        <v>0</v>
      </c>
      <c r="BE11" s="41" t="str">
        <f>J24</f>
        <v>SOTC TRAVEL LIMITED</v>
      </c>
      <c r="BF11" s="41" t="str">
        <f>""&amp;J24</f>
        <v>SOTC TRAVEL LIMITED</v>
      </c>
      <c r="BG11" s="41" t="b">
        <v>1</v>
      </c>
      <c r="BH11" s="41" t="b">
        <v>0</v>
      </c>
      <c r="BK11" s="41" t="e">
        <f ca="1">_xlfn.FORMULATEXT(BE11)</f>
        <v>#N/A</v>
      </c>
      <c r="BL11" s="41" t="e">
        <f ca="1">_xlfn.FORMULATEXT(BE11)</f>
        <v>#N/A</v>
      </c>
      <c r="CB11" s="41" t="s">
        <v>377</v>
      </c>
      <c r="CH11" s="41" t="str">
        <f>ADDRESS(ROW(E139),COLUMN(E139),4)</f>
        <v>E139</v>
      </c>
      <c r="CI11" s="41" t="s">
        <v>446</v>
      </c>
      <c r="CJ11" s="41" t="s">
        <v>383</v>
      </c>
      <c r="CK11" s="43" t="s">
        <v>384</v>
      </c>
      <c r="CN11" s="41" t="s">
        <v>490</v>
      </c>
      <c r="CO11" s="41" t="s">
        <v>128</v>
      </c>
      <c r="CP11" s="41" t="s">
        <v>89</v>
      </c>
      <c r="CX11" s="41" t="s">
        <v>377</v>
      </c>
    </row>
    <row r="12" spans="2:108" ht="15" x14ac:dyDescent="0.25">
      <c r="B12" s="47" t="s">
        <v>491</v>
      </c>
      <c r="N12" s="221" t="s">
        <v>492</v>
      </c>
      <c r="O12" s="222"/>
      <c r="P12" s="131"/>
      <c r="AD12" s="41">
        <f>ROW()</f>
        <v>12</v>
      </c>
      <c r="AF12" s="41" t="s">
        <v>493</v>
      </c>
      <c r="AG12" s="41" t="s">
        <v>494</v>
      </c>
      <c r="AI12" s="41" t="s">
        <v>495</v>
      </c>
      <c r="AJ12" s="41" t="s">
        <v>496</v>
      </c>
      <c r="AK12" s="41" t="b">
        <v>0</v>
      </c>
      <c r="AL12" s="41">
        <f>AD239</f>
        <v>239</v>
      </c>
      <c r="AM12" s="41" t="s">
        <v>81</v>
      </c>
      <c r="AN12" s="41">
        <f>AD240</f>
        <v>240</v>
      </c>
      <c r="AO12" s="41" t="s">
        <v>96</v>
      </c>
      <c r="AP12" s="41">
        <f>AD240</f>
        <v>240</v>
      </c>
      <c r="AR12" s="41" t="s">
        <v>395</v>
      </c>
      <c r="AS12" s="41" t="s">
        <v>497</v>
      </c>
      <c r="AT12" s="41" t="s">
        <v>472</v>
      </c>
      <c r="AU12" s="41">
        <v>0</v>
      </c>
      <c r="AV12" s="41" t="s">
        <v>90</v>
      </c>
      <c r="AW12" s="42" t="b">
        <v>0</v>
      </c>
      <c r="AY12" s="42" t="b">
        <v>1</v>
      </c>
      <c r="AZ12" s="42" t="b">
        <v>0</v>
      </c>
      <c r="BB12" s="41" t="s">
        <v>498</v>
      </c>
      <c r="BC12" s="41" t="s">
        <v>461</v>
      </c>
      <c r="BD12" s="42" t="b">
        <v>0</v>
      </c>
      <c r="BG12" s="41" t="b">
        <v>0</v>
      </c>
      <c r="BH12" s="41" t="b">
        <v>0</v>
      </c>
      <c r="BK12" s="41" t="s">
        <v>463</v>
      </c>
      <c r="BL12" s="41" t="s">
        <v>463</v>
      </c>
      <c r="CB12" s="41" t="s">
        <v>402</v>
      </c>
      <c r="CH12" s="41" t="str">
        <f>ADDRESS(ROW(H138),COLUMN(H138),4)</f>
        <v>H138</v>
      </c>
      <c r="CI12" s="41" t="s">
        <v>446</v>
      </c>
      <c r="CJ12" s="41" t="s">
        <v>409</v>
      </c>
      <c r="CK12" s="41">
        <v>0</v>
      </c>
      <c r="CN12" s="41" t="s">
        <v>500</v>
      </c>
      <c r="CO12" s="41" t="s">
        <v>144</v>
      </c>
      <c r="CP12" s="41" t="s">
        <v>90</v>
      </c>
      <c r="CX12" s="41" t="s">
        <v>402</v>
      </c>
    </row>
    <row r="13" spans="2:108" ht="15" x14ac:dyDescent="0.25">
      <c r="AD13" s="41">
        <f>ROW()</f>
        <v>13</v>
      </c>
      <c r="AF13" s="41" t="s">
        <v>501</v>
      </c>
      <c r="AG13" s="41" t="s">
        <v>502</v>
      </c>
      <c r="AI13" s="41" t="s">
        <v>503</v>
      </c>
      <c r="AJ13" s="41" t="s">
        <v>504</v>
      </c>
      <c r="AK13" s="41" t="b">
        <v>0</v>
      </c>
      <c r="AL13" s="41">
        <f>AD243</f>
        <v>243</v>
      </c>
      <c r="AM13" s="41" t="s">
        <v>81</v>
      </c>
      <c r="AN13" s="41">
        <f>AD244</f>
        <v>244</v>
      </c>
      <c r="AO13" s="41" t="s">
        <v>98</v>
      </c>
      <c r="AP13" s="41">
        <f>AD244</f>
        <v>244</v>
      </c>
      <c r="AR13" s="41" t="s">
        <v>395</v>
      </c>
      <c r="AS13" s="41" t="s">
        <v>505</v>
      </c>
      <c r="AT13" s="41" t="s">
        <v>472</v>
      </c>
      <c r="AU13" s="41">
        <v>0</v>
      </c>
      <c r="AV13" s="41" t="s">
        <v>93</v>
      </c>
      <c r="AW13" s="42" t="b">
        <v>0</v>
      </c>
      <c r="AY13" s="42" t="b">
        <v>1</v>
      </c>
      <c r="AZ13" s="42" t="b">
        <v>1</v>
      </c>
      <c r="BB13" s="41" t="s">
        <v>506</v>
      </c>
      <c r="BC13" s="41" t="s">
        <v>348</v>
      </c>
      <c r="BD13" s="42" t="b">
        <v>0</v>
      </c>
      <c r="BE13" s="41" t="str">
        <f>J26</f>
        <v>19.00</v>
      </c>
      <c r="BF13" s="41" t="str">
        <f>""&amp;J26</f>
        <v>19.00</v>
      </c>
      <c r="BG13" s="41" t="b">
        <v>1</v>
      </c>
      <c r="BH13" s="41" t="b">
        <v>1</v>
      </c>
      <c r="BK13" s="41" t="e">
        <f t="shared" ref="BK13:BK22" ca="1" si="0">_xlfn.FORMULATEXT(BE13)</f>
        <v>#N/A</v>
      </c>
      <c r="BL13" s="41" t="e">
        <f t="shared" ref="BL13:BL22" ca="1" si="1">_xlfn.FORMULATEXT(BE13)</f>
        <v>#N/A</v>
      </c>
      <c r="CH13" s="41" t="str">
        <f>ADDRESS(ROW(H139),COLUMN(H139),4)</f>
        <v>H139</v>
      </c>
      <c r="CI13" s="41" t="s">
        <v>446</v>
      </c>
      <c r="CJ13" s="41" t="s">
        <v>429</v>
      </c>
      <c r="CK13" s="43" t="s">
        <v>384</v>
      </c>
      <c r="CN13" s="41" t="s">
        <v>507</v>
      </c>
      <c r="CO13" s="41" t="s">
        <v>158</v>
      </c>
      <c r="CP13" s="41" t="s">
        <v>91</v>
      </c>
    </row>
    <row r="14" spans="2:108" ht="15" x14ac:dyDescent="0.25">
      <c r="B14" s="47" t="s">
        <v>508</v>
      </c>
      <c r="N14" s="221" t="s">
        <v>509</v>
      </c>
      <c r="O14" s="222"/>
      <c r="P14" s="131"/>
      <c r="AD14" s="41">
        <f>ROW()</f>
        <v>14</v>
      </c>
      <c r="AF14" s="41" t="s">
        <v>510</v>
      </c>
      <c r="AG14" s="41" t="s">
        <v>511</v>
      </c>
      <c r="AI14" s="41" t="s">
        <v>512</v>
      </c>
      <c r="AJ14" s="41" t="s">
        <v>513</v>
      </c>
      <c r="AK14" s="41" t="b">
        <v>0</v>
      </c>
      <c r="AL14" s="41">
        <f>AD257</f>
        <v>257</v>
      </c>
      <c r="AM14" s="41" t="s">
        <v>81</v>
      </c>
      <c r="AN14" s="41">
        <f>AD277</f>
        <v>277</v>
      </c>
      <c r="AO14" s="41" t="s">
        <v>96</v>
      </c>
      <c r="AP14" s="41">
        <f>AD277</f>
        <v>277</v>
      </c>
      <c r="AR14" s="41" t="s">
        <v>395</v>
      </c>
      <c r="AS14" s="41" t="s">
        <v>514</v>
      </c>
      <c r="AT14" s="41" t="s">
        <v>472</v>
      </c>
      <c r="AU14" s="41">
        <v>0</v>
      </c>
      <c r="AV14" s="41" t="s">
        <v>97</v>
      </c>
      <c r="AW14" s="42" t="b">
        <v>1</v>
      </c>
      <c r="AY14" s="42" t="b">
        <v>1</v>
      </c>
      <c r="AZ14" s="42" t="b">
        <v>0</v>
      </c>
      <c r="BB14" s="41" t="s">
        <v>515</v>
      </c>
      <c r="BC14" s="41" t="s">
        <v>348</v>
      </c>
      <c r="BD14" s="42" t="b">
        <v>0</v>
      </c>
      <c r="BE14" s="41" t="str">
        <f>J27</f>
        <v>72.83</v>
      </c>
      <c r="BF14" s="41" t="str">
        <f>""&amp;J27</f>
        <v>72.83</v>
      </c>
      <c r="BG14" s="41" t="b">
        <v>1</v>
      </c>
      <c r="BH14" s="41" t="b">
        <v>1</v>
      </c>
      <c r="BK14" s="41" t="e">
        <f t="shared" ca="1" si="0"/>
        <v>#N/A</v>
      </c>
      <c r="BL14" s="41" t="e">
        <f t="shared" ca="1" si="1"/>
        <v>#N/A</v>
      </c>
      <c r="CH14" s="41" t="str">
        <f>ADDRESS(ROW(K138),COLUMN(K138),4)</f>
        <v>K138</v>
      </c>
      <c r="CI14" s="41" t="s">
        <v>446</v>
      </c>
      <c r="CJ14" s="41" t="s">
        <v>442</v>
      </c>
      <c r="CK14" s="41">
        <v>0</v>
      </c>
      <c r="CN14" s="41" t="s">
        <v>516</v>
      </c>
      <c r="CO14" s="41" t="s">
        <v>168</v>
      </c>
      <c r="CP14" s="41" t="s">
        <v>92</v>
      </c>
    </row>
    <row r="15" spans="2:108" ht="15" x14ac:dyDescent="0.25">
      <c r="AD15" s="41">
        <f>ROW()</f>
        <v>15</v>
      </c>
      <c r="AF15" s="41" t="s">
        <v>517</v>
      </c>
      <c r="AG15" s="41" t="s">
        <v>518</v>
      </c>
      <c r="AI15" s="41" t="s">
        <v>519</v>
      </c>
      <c r="AJ15" s="41" t="s">
        <v>520</v>
      </c>
      <c r="AK15" s="41" t="b">
        <v>0</v>
      </c>
      <c r="AL15" s="41">
        <f>AD349</f>
        <v>349</v>
      </c>
      <c r="AM15" s="41" t="s">
        <v>81</v>
      </c>
      <c r="AN15" s="41">
        <f>AD374</f>
        <v>374</v>
      </c>
      <c r="AO15" s="41" t="s">
        <v>397</v>
      </c>
      <c r="AP15" s="41">
        <f>AD374</f>
        <v>374</v>
      </c>
      <c r="AR15" s="41" t="s">
        <v>418</v>
      </c>
      <c r="AS15" s="41" t="s">
        <v>345</v>
      </c>
      <c r="AT15" s="41" t="s">
        <v>521</v>
      </c>
      <c r="AU15" s="41">
        <v>0</v>
      </c>
      <c r="AV15" s="41" t="s">
        <v>81</v>
      </c>
      <c r="AW15" s="42" t="b">
        <v>0</v>
      </c>
      <c r="AY15" s="42" t="b">
        <v>1</v>
      </c>
      <c r="AZ15" s="42" t="b">
        <v>1</v>
      </c>
      <c r="BB15" s="41" t="s">
        <v>522</v>
      </c>
      <c r="BC15" s="41" t="s">
        <v>348</v>
      </c>
      <c r="BD15" s="42" t="b">
        <v>0</v>
      </c>
      <c r="BE15" s="41" t="str">
        <f>N29</f>
        <v>AAGCS6725D</v>
      </c>
      <c r="BF15" s="41" t="str">
        <f>""&amp;N29</f>
        <v>AAGCS6725D</v>
      </c>
      <c r="BG15" s="41" t="b">
        <v>0</v>
      </c>
      <c r="BH15" s="41" t="b">
        <v>0</v>
      </c>
      <c r="BK15" s="41" t="e">
        <f t="shared" ca="1" si="0"/>
        <v>#N/A</v>
      </c>
      <c r="BL15" s="41" t="e">
        <f t="shared" ca="1" si="1"/>
        <v>#N/A</v>
      </c>
      <c r="CH15" s="41" t="str">
        <f>ADDRESS(ROW(K139),COLUMN(K139),4)</f>
        <v>K139</v>
      </c>
      <c r="CI15" s="41" t="s">
        <v>446</v>
      </c>
      <c r="CJ15" s="41" t="s">
        <v>451</v>
      </c>
      <c r="CK15" s="43" t="s">
        <v>384</v>
      </c>
      <c r="CN15" s="41" t="s">
        <v>523</v>
      </c>
      <c r="CO15" s="41" t="s">
        <v>175</v>
      </c>
      <c r="CP15" s="41" t="s">
        <v>93</v>
      </c>
    </row>
    <row r="16" spans="2:108" ht="15" x14ac:dyDescent="0.25">
      <c r="B16" s="47" t="s">
        <v>524</v>
      </c>
      <c r="N16" s="221" t="s">
        <v>499</v>
      </c>
      <c r="O16" s="222"/>
      <c r="P16" s="131"/>
      <c r="AD16" s="41">
        <f>ROW()</f>
        <v>16</v>
      </c>
      <c r="AF16" s="41" t="s">
        <v>526</v>
      </c>
      <c r="AG16" s="41" t="s">
        <v>527</v>
      </c>
      <c r="AI16" s="41" t="s">
        <v>528</v>
      </c>
      <c r="AJ16" s="41" t="s">
        <v>529</v>
      </c>
      <c r="AK16" s="41" t="b">
        <v>0</v>
      </c>
      <c r="AL16" s="41">
        <f>AD200</f>
        <v>200</v>
      </c>
      <c r="AM16" s="41" t="s">
        <v>81</v>
      </c>
      <c r="AN16" s="41">
        <f>AD201</f>
        <v>201</v>
      </c>
      <c r="AO16" s="41" t="s">
        <v>96</v>
      </c>
      <c r="AP16" s="41">
        <f>AD201</f>
        <v>201</v>
      </c>
      <c r="AR16" s="41" t="s">
        <v>418</v>
      </c>
      <c r="AS16" s="41" t="s">
        <v>530</v>
      </c>
      <c r="AT16" s="41" t="s">
        <v>521</v>
      </c>
      <c r="AU16" s="41">
        <v>0</v>
      </c>
      <c r="AV16" s="41" t="s">
        <v>83</v>
      </c>
      <c r="AW16" s="42" t="b">
        <v>0</v>
      </c>
      <c r="AY16" s="42" t="b">
        <v>1</v>
      </c>
      <c r="AZ16" s="42" t="b">
        <v>0</v>
      </c>
      <c r="BB16" s="41" t="s">
        <v>531</v>
      </c>
      <c r="BC16" s="41" t="s">
        <v>348</v>
      </c>
      <c r="BD16" s="42" t="b">
        <v>0</v>
      </c>
      <c r="BE16" s="41" t="str">
        <f>N31</f>
        <v>*****ry@sotc.in</v>
      </c>
      <c r="BF16" s="41" t="str">
        <f>""&amp;N31</f>
        <v>*****ry@sotc.in</v>
      </c>
      <c r="BG16" s="41" t="b">
        <v>0</v>
      </c>
      <c r="BH16" s="41" t="b">
        <v>0</v>
      </c>
      <c r="BK16" s="41" t="e">
        <f t="shared" ca="1" si="0"/>
        <v>#N/A</v>
      </c>
      <c r="BL16" s="41" t="e">
        <f t="shared" ca="1" si="1"/>
        <v>#N/A</v>
      </c>
      <c r="CH16" s="41" t="str">
        <f>ADDRESS(ROW(N138),COLUMN(N138),4)</f>
        <v>N138</v>
      </c>
      <c r="CI16" s="41" t="s">
        <v>446</v>
      </c>
      <c r="CJ16" s="41" t="s">
        <v>466</v>
      </c>
      <c r="CK16" s="41">
        <v>0</v>
      </c>
      <c r="CN16" s="41" t="s">
        <v>532</v>
      </c>
      <c r="CO16" s="41" t="s">
        <v>182</v>
      </c>
      <c r="CP16" s="41" t="s">
        <v>94</v>
      </c>
    </row>
    <row r="17" spans="2:94" ht="15" x14ac:dyDescent="0.25">
      <c r="AD17" s="41">
        <f>ROW()</f>
        <v>17</v>
      </c>
      <c r="AF17" s="41" t="s">
        <v>533</v>
      </c>
      <c r="AG17" s="41" t="s">
        <v>534</v>
      </c>
      <c r="AI17" s="41" t="s">
        <v>535</v>
      </c>
      <c r="AJ17" s="41" t="s">
        <v>536</v>
      </c>
      <c r="AK17" s="41" t="b">
        <v>0</v>
      </c>
      <c r="AL17" s="41">
        <f>AD466</f>
        <v>466</v>
      </c>
      <c r="AM17" s="41" t="s">
        <v>81</v>
      </c>
      <c r="AN17" s="41">
        <f>AD472</f>
        <v>472</v>
      </c>
      <c r="AO17" s="41" t="s">
        <v>537</v>
      </c>
      <c r="AP17" s="41">
        <f>AD472</f>
        <v>472</v>
      </c>
      <c r="AR17" s="41" t="s">
        <v>418</v>
      </c>
      <c r="AS17" s="41" t="s">
        <v>538</v>
      </c>
      <c r="AT17" s="41" t="s">
        <v>521</v>
      </c>
      <c r="AU17" s="41">
        <v>0</v>
      </c>
      <c r="AV17" s="41" t="s">
        <v>86</v>
      </c>
      <c r="AW17" s="42" t="b">
        <v>0</v>
      </c>
      <c r="AY17" s="42" t="b">
        <v>1</v>
      </c>
      <c r="AZ17" s="42" t="b">
        <v>0</v>
      </c>
      <c r="BB17" s="41" t="s">
        <v>539</v>
      </c>
      <c r="BC17" s="41" t="s">
        <v>348</v>
      </c>
      <c r="BD17" s="42" t="b">
        <v>0</v>
      </c>
      <c r="BE17" s="41" t="str">
        <f>N33</f>
        <v>02249059100</v>
      </c>
      <c r="BF17" s="41" t="str">
        <f>""&amp;N33</f>
        <v>02249059100</v>
      </c>
      <c r="BG17" s="41" t="b">
        <v>0</v>
      </c>
      <c r="BH17" s="41" t="b">
        <v>0</v>
      </c>
      <c r="BK17" s="41" t="e">
        <f t="shared" ca="1" si="0"/>
        <v>#N/A</v>
      </c>
      <c r="BL17" s="41" t="e">
        <f t="shared" ca="1" si="1"/>
        <v>#N/A</v>
      </c>
      <c r="CH17" s="41" t="str">
        <f>ADDRESS(ROW(N139),COLUMN(N139),4)</f>
        <v>N139</v>
      </c>
      <c r="CI17" s="41" t="s">
        <v>446</v>
      </c>
      <c r="CJ17" s="41" t="s">
        <v>474</v>
      </c>
      <c r="CK17" s="43" t="s">
        <v>384</v>
      </c>
      <c r="CN17" s="41" t="s">
        <v>540</v>
      </c>
      <c r="CO17" s="41" t="s">
        <v>187</v>
      </c>
      <c r="CP17" s="41" t="s">
        <v>95</v>
      </c>
    </row>
    <row r="18" spans="2:94" ht="15" x14ac:dyDescent="0.25">
      <c r="B18" s="47" t="s">
        <v>541</v>
      </c>
      <c r="AA18" s="78">
        <v>1</v>
      </c>
      <c r="AB18" s="41">
        <f>IF(AC18="Y",1,2)</f>
        <v>1</v>
      </c>
      <c r="AC18" s="43" t="s">
        <v>542</v>
      </c>
      <c r="AD18" s="41">
        <f>ROW()</f>
        <v>18</v>
      </c>
      <c r="AF18" s="41" t="s">
        <v>543</v>
      </c>
      <c r="AG18" s="41" t="s">
        <v>544</v>
      </c>
      <c r="AI18" s="41" t="s">
        <v>545</v>
      </c>
      <c r="AJ18" s="41" t="s">
        <v>546</v>
      </c>
      <c r="AK18" s="41" t="b">
        <v>0</v>
      </c>
      <c r="AL18" s="41">
        <f>AD551</f>
        <v>551</v>
      </c>
      <c r="AM18" s="41" t="s">
        <v>81</v>
      </c>
      <c r="AN18" s="41">
        <f>AD566</f>
        <v>566</v>
      </c>
      <c r="AO18" s="41" t="s">
        <v>397</v>
      </c>
      <c r="AP18" s="41">
        <f>AD566</f>
        <v>566</v>
      </c>
      <c r="AR18" s="41" t="s">
        <v>418</v>
      </c>
      <c r="AS18" s="41" t="s">
        <v>547</v>
      </c>
      <c r="AT18" s="41" t="s">
        <v>521</v>
      </c>
      <c r="AU18" s="41">
        <v>0</v>
      </c>
      <c r="AV18" s="41" t="s">
        <v>89</v>
      </c>
      <c r="AW18" s="42" t="b">
        <v>0</v>
      </c>
      <c r="AY18" s="42" t="b">
        <v>1</v>
      </c>
      <c r="AZ18" s="42" t="b">
        <v>0</v>
      </c>
      <c r="BB18" s="41" t="s">
        <v>548</v>
      </c>
      <c r="BC18" s="41" t="s">
        <v>348</v>
      </c>
      <c r="BD18" s="42" t="b">
        <v>0</v>
      </c>
      <c r="BE18" s="41" t="str">
        <f>N35</f>
        <v>www.sotcindia.com</v>
      </c>
      <c r="BF18" s="41" t="str">
        <f>""&amp;N35</f>
        <v>www.sotcindia.com</v>
      </c>
      <c r="BG18" s="41" t="b">
        <v>0</v>
      </c>
      <c r="BH18" s="41" t="b">
        <v>0</v>
      </c>
      <c r="BK18" s="41" t="e">
        <f t="shared" ca="1" si="0"/>
        <v>#N/A</v>
      </c>
      <c r="BL18" s="41" t="e">
        <f t="shared" ca="1" si="1"/>
        <v>#N/A</v>
      </c>
      <c r="CN18" s="41" t="s">
        <v>549</v>
      </c>
      <c r="CO18" s="41" t="s">
        <v>192</v>
      </c>
      <c r="CP18" s="41" t="s">
        <v>96</v>
      </c>
    </row>
    <row r="19" spans="2:94" ht="15" x14ac:dyDescent="0.25">
      <c r="AD19" s="41">
        <f>ROW()</f>
        <v>19</v>
      </c>
      <c r="AF19" s="41" t="s">
        <v>550</v>
      </c>
      <c r="AG19" s="41" t="s">
        <v>551</v>
      </c>
      <c r="AI19" s="41" t="s">
        <v>552</v>
      </c>
      <c r="AJ19" s="41" t="s">
        <v>553</v>
      </c>
      <c r="AK19" s="41" t="b">
        <v>0</v>
      </c>
      <c r="AL19" s="41">
        <f>AD572</f>
        <v>572</v>
      </c>
      <c r="AM19" s="41" t="s">
        <v>81</v>
      </c>
      <c r="AN19" s="41">
        <f>AD587</f>
        <v>587</v>
      </c>
      <c r="AO19" s="41" t="s">
        <v>397</v>
      </c>
      <c r="AP19" s="41">
        <f>AD587</f>
        <v>587</v>
      </c>
      <c r="AR19" s="41" t="s">
        <v>418</v>
      </c>
      <c r="AS19" s="41" t="s">
        <v>554</v>
      </c>
      <c r="AT19" s="41" t="s">
        <v>521</v>
      </c>
      <c r="AU19" s="41">
        <v>0</v>
      </c>
      <c r="AV19" s="41" t="s">
        <v>92</v>
      </c>
      <c r="AW19" s="42" t="b">
        <v>0</v>
      </c>
      <c r="AY19" s="42" t="b">
        <v>1</v>
      </c>
      <c r="AZ19" s="42" t="b">
        <v>0</v>
      </c>
      <c r="BB19" s="41" t="s">
        <v>555</v>
      </c>
      <c r="BC19" s="41" t="s">
        <v>348</v>
      </c>
      <c r="BD19" s="42" t="b">
        <v>0</v>
      </c>
      <c r="BE19" s="41" t="str">
        <f>N37</f>
        <v>20/04/2001</v>
      </c>
      <c r="BF19" s="41" t="str">
        <f>""&amp;N37</f>
        <v>20/04/2001</v>
      </c>
      <c r="BG19" s="41" t="b">
        <v>0</v>
      </c>
      <c r="BH19" s="41" t="b">
        <v>0</v>
      </c>
      <c r="BK19" s="41" t="e">
        <f t="shared" ca="1" si="0"/>
        <v>#N/A</v>
      </c>
      <c r="BL19" s="41" t="e">
        <f t="shared" ca="1" si="1"/>
        <v>#N/A</v>
      </c>
      <c r="CN19" s="41" t="s">
        <v>556</v>
      </c>
      <c r="CO19" s="41" t="s">
        <v>195</v>
      </c>
      <c r="CP19" s="41" t="s">
        <v>97</v>
      </c>
    </row>
    <row r="20" spans="2:94" ht="15" x14ac:dyDescent="0.25">
      <c r="B20" s="47" t="s">
        <v>557</v>
      </c>
      <c r="N20" s="221"/>
      <c r="O20" s="222"/>
      <c r="P20" s="131"/>
      <c r="AD20" s="41">
        <f>ROW()</f>
        <v>20</v>
      </c>
      <c r="AF20" s="41" t="s">
        <v>559</v>
      </c>
      <c r="AG20" s="41" t="s">
        <v>560</v>
      </c>
      <c r="AI20" s="41" t="s">
        <v>561</v>
      </c>
      <c r="AJ20" s="41" t="s">
        <v>562</v>
      </c>
      <c r="AK20" s="41" t="b">
        <v>0</v>
      </c>
      <c r="AL20" s="54">
        <f>AD428</f>
        <v>428</v>
      </c>
      <c r="AM20" s="41" t="s">
        <v>81</v>
      </c>
      <c r="AN20" s="41">
        <f>AD429</f>
        <v>429</v>
      </c>
      <c r="AO20" s="41" t="s">
        <v>96</v>
      </c>
      <c r="AP20" s="41">
        <f>AD429</f>
        <v>429</v>
      </c>
      <c r="AR20" s="41" t="s">
        <v>418</v>
      </c>
      <c r="AS20" s="41" t="s">
        <v>563</v>
      </c>
      <c r="AT20" s="41" t="s">
        <v>521</v>
      </c>
      <c r="AU20" s="41">
        <v>0</v>
      </c>
      <c r="AV20" s="41" t="s">
        <v>95</v>
      </c>
      <c r="AW20" s="42" t="b">
        <v>1</v>
      </c>
      <c r="AY20" s="42" t="b">
        <v>1</v>
      </c>
      <c r="AZ20" s="42" t="b">
        <v>0</v>
      </c>
      <c r="BB20" s="41" t="s">
        <v>564</v>
      </c>
      <c r="BC20" s="41" t="s">
        <v>348</v>
      </c>
      <c r="BD20" s="42" t="b">
        <v>0</v>
      </c>
      <c r="BE20" s="43" t="str">
        <f>N39</f>
        <v>Public company</v>
      </c>
      <c r="BF20" s="41" t="str">
        <f>""&amp;N39</f>
        <v>Public company</v>
      </c>
      <c r="BG20" s="41" t="b">
        <v>0</v>
      </c>
      <c r="BH20" s="41" t="b">
        <v>0</v>
      </c>
      <c r="BK20" s="41" t="e">
        <f t="shared" ca="1" si="0"/>
        <v>#N/A</v>
      </c>
      <c r="BL20" s="41" t="e">
        <f t="shared" ca="1" si="1"/>
        <v>#N/A</v>
      </c>
      <c r="CN20" s="41" t="s">
        <v>565</v>
      </c>
      <c r="CO20" s="41" t="s">
        <v>198</v>
      </c>
      <c r="CP20" s="41" t="s">
        <v>98</v>
      </c>
    </row>
    <row r="21" spans="2:94" ht="15" x14ac:dyDescent="0.25">
      <c r="B21" s="47"/>
      <c r="AD21" s="41">
        <f>ROW()</f>
        <v>21</v>
      </c>
      <c r="AF21" s="41" t="s">
        <v>566</v>
      </c>
      <c r="AG21" s="41" t="s">
        <v>567</v>
      </c>
      <c r="AI21" s="41" t="s">
        <v>568</v>
      </c>
      <c r="AJ21" s="41" t="s">
        <v>569</v>
      </c>
      <c r="AK21" s="41" t="b">
        <v>0</v>
      </c>
      <c r="AL21" s="41">
        <f>AD436</f>
        <v>436</v>
      </c>
      <c r="AM21" s="41" t="s">
        <v>81</v>
      </c>
      <c r="AN21" s="41">
        <f>AD440</f>
        <v>440</v>
      </c>
      <c r="AO21" s="41" t="s">
        <v>96</v>
      </c>
      <c r="AP21" s="41">
        <f>AD440</f>
        <v>440</v>
      </c>
      <c r="AR21" s="41" t="s">
        <v>359</v>
      </c>
      <c r="AS21" s="41" t="s">
        <v>570</v>
      </c>
      <c r="AT21" s="41" t="s">
        <v>571</v>
      </c>
      <c r="AU21" s="41">
        <v>1</v>
      </c>
      <c r="AV21" s="41" t="s">
        <v>81</v>
      </c>
      <c r="AW21" s="42" t="b">
        <v>0</v>
      </c>
      <c r="AY21" s="42" t="b">
        <v>1</v>
      </c>
      <c r="AZ21" s="42" t="b">
        <v>0</v>
      </c>
      <c r="BB21" s="41" t="s">
        <v>572</v>
      </c>
      <c r="BC21" s="41" t="s">
        <v>348</v>
      </c>
      <c r="BD21" s="42" t="b">
        <v>0</v>
      </c>
      <c r="BE21" s="41" t="str">
        <f>N42</f>
        <v>Company limited by shares</v>
      </c>
      <c r="BF21" s="41" t="str">
        <f>""&amp;N42</f>
        <v>Company limited by shares</v>
      </c>
      <c r="BG21" s="41" t="b">
        <v>0</v>
      </c>
      <c r="BH21" s="41" t="b">
        <v>0</v>
      </c>
      <c r="BK21" s="41" t="e">
        <f t="shared" ca="1" si="0"/>
        <v>#N/A</v>
      </c>
      <c r="BL21" s="41" t="e">
        <f t="shared" ca="1" si="1"/>
        <v>#N/A</v>
      </c>
      <c r="CN21" s="41" t="s">
        <v>573</v>
      </c>
      <c r="CO21" s="41" t="s">
        <v>204</v>
      </c>
    </row>
    <row r="22" spans="2:94" ht="15" x14ac:dyDescent="0.25">
      <c r="B22" s="41" t="s">
        <v>574</v>
      </c>
      <c r="AD22" s="41">
        <f>ROW()</f>
        <v>22</v>
      </c>
      <c r="AF22" s="41" t="s">
        <v>575</v>
      </c>
      <c r="AG22" s="41" t="s">
        <v>576</v>
      </c>
      <c r="AI22" s="41" t="s">
        <v>577</v>
      </c>
      <c r="AJ22" s="41" t="s">
        <v>578</v>
      </c>
      <c r="AK22" s="41" t="b">
        <v>0</v>
      </c>
      <c r="AL22" s="41">
        <f>AD447</f>
        <v>447</v>
      </c>
      <c r="AM22" s="41" t="s">
        <v>81</v>
      </c>
      <c r="AN22" s="41">
        <f>AD461</f>
        <v>461</v>
      </c>
      <c r="AO22" s="41" t="s">
        <v>96</v>
      </c>
      <c r="AP22" s="41">
        <f>AD461</f>
        <v>461</v>
      </c>
      <c r="AR22" s="41" t="s">
        <v>359</v>
      </c>
      <c r="AS22" s="41" t="s">
        <v>360</v>
      </c>
      <c r="AT22" s="41" t="s">
        <v>571</v>
      </c>
      <c r="AU22" s="41">
        <v>2</v>
      </c>
      <c r="AV22" s="41" t="s">
        <v>84</v>
      </c>
      <c r="AW22" s="42" t="b">
        <v>1</v>
      </c>
      <c r="AY22" s="42" t="b">
        <v>1</v>
      </c>
      <c r="AZ22" s="42" t="b">
        <v>0</v>
      </c>
      <c r="BB22" s="41" t="s">
        <v>579</v>
      </c>
      <c r="BC22" s="41" t="s">
        <v>348</v>
      </c>
      <c r="BD22" s="42" t="b">
        <v>0</v>
      </c>
      <c r="BE22" s="43" t="str">
        <f>N45</f>
        <v>Non-government company</v>
      </c>
      <c r="BF22" s="41" t="str">
        <f>""&amp;N45</f>
        <v>Non-government company</v>
      </c>
      <c r="BG22" s="41" t="b">
        <v>0</v>
      </c>
      <c r="BH22" s="41" t="b">
        <v>0</v>
      </c>
      <c r="BK22" s="41" t="e">
        <f t="shared" ca="1" si="0"/>
        <v>#N/A</v>
      </c>
      <c r="BL22" s="41" t="e">
        <f t="shared" ca="1" si="1"/>
        <v>#N/A</v>
      </c>
      <c r="CN22" s="41" t="s">
        <v>580</v>
      </c>
      <c r="CO22" s="41" t="s">
        <v>207</v>
      </c>
    </row>
    <row r="23" spans="2:94" ht="15" x14ac:dyDescent="0.25">
      <c r="B23" s="211" t="s">
        <v>581</v>
      </c>
      <c r="C23" s="211"/>
      <c r="D23" s="211"/>
      <c r="E23" s="211"/>
      <c r="F23" s="112" t="s">
        <v>582</v>
      </c>
      <c r="G23" s="112"/>
      <c r="H23" s="112"/>
      <c r="I23" s="112"/>
      <c r="J23" s="210" t="s">
        <v>583</v>
      </c>
      <c r="K23" s="210"/>
      <c r="L23" s="210"/>
      <c r="M23" s="210"/>
      <c r="AD23" s="41">
        <f>ROW()</f>
        <v>23</v>
      </c>
      <c r="AI23" s="41" t="s">
        <v>584</v>
      </c>
      <c r="AJ23" s="41" t="s">
        <v>585</v>
      </c>
      <c r="AK23" s="41" t="b">
        <v>0</v>
      </c>
      <c r="AL23" s="41">
        <f>AD480</f>
        <v>480</v>
      </c>
      <c r="AM23" s="41" t="s">
        <v>81</v>
      </c>
      <c r="AN23" s="41">
        <f>AD495</f>
        <v>495</v>
      </c>
      <c r="AO23" s="41" t="s">
        <v>98</v>
      </c>
      <c r="AP23" s="41">
        <f>AD495</f>
        <v>495</v>
      </c>
      <c r="AR23" s="41" t="s">
        <v>359</v>
      </c>
      <c r="AS23" s="41" t="s">
        <v>409</v>
      </c>
      <c r="AT23" s="41" t="s">
        <v>571</v>
      </c>
      <c r="AU23" s="41">
        <v>2</v>
      </c>
      <c r="AV23" s="41" t="s">
        <v>87</v>
      </c>
      <c r="AW23" s="42" t="b">
        <v>1</v>
      </c>
      <c r="AY23" s="42" t="b">
        <v>1</v>
      </c>
      <c r="AZ23" s="42" t="b">
        <v>0</v>
      </c>
      <c r="BB23" s="41" t="s">
        <v>586</v>
      </c>
      <c r="BC23" s="41" t="s">
        <v>423</v>
      </c>
      <c r="BD23" s="42" t="b">
        <v>0</v>
      </c>
      <c r="BE23" s="41" t="str">
        <f>IF(AA49=1,"Y",IF(AA49=2,"N",""))</f>
        <v>Y</v>
      </c>
      <c r="BF23" s="41" t="str">
        <f>BE23</f>
        <v>Y</v>
      </c>
      <c r="BG23" s="41" t="b">
        <v>0</v>
      </c>
      <c r="BH23" s="41" t="b">
        <v>0</v>
      </c>
      <c r="BJ23" s="41">
        <f>AA49</f>
        <v>1</v>
      </c>
      <c r="BK23" s="41" t="e">
        <f ca="1">_xlfn.FORMULATEXT(BJ23)</f>
        <v>#N/A</v>
      </c>
      <c r="BL23" s="41" t="s">
        <v>587</v>
      </c>
      <c r="CN23" s="41" t="s">
        <v>588</v>
      </c>
      <c r="CO23" s="41" t="s">
        <v>210</v>
      </c>
    </row>
    <row r="24" spans="2:94" ht="30.6" customHeight="1" x14ac:dyDescent="0.25">
      <c r="B24" s="188" t="s">
        <v>589</v>
      </c>
      <c r="C24" s="188"/>
      <c r="D24" s="188"/>
      <c r="E24" s="188"/>
      <c r="F24" s="193" t="s">
        <v>558</v>
      </c>
      <c r="G24" s="194"/>
      <c r="H24" s="194"/>
      <c r="I24" s="195"/>
      <c r="J24" s="200" t="s">
        <v>558</v>
      </c>
      <c r="K24" s="201"/>
      <c r="L24" s="201"/>
      <c r="M24" s="187"/>
      <c r="AD24" s="41">
        <f>ROW()</f>
        <v>24</v>
      </c>
      <c r="AI24" s="41" t="s">
        <v>592</v>
      </c>
      <c r="AJ24" s="41" t="s">
        <v>585</v>
      </c>
      <c r="AK24" s="41" t="b">
        <v>0</v>
      </c>
      <c r="AL24" s="41">
        <f>AD500</f>
        <v>500</v>
      </c>
      <c r="AM24" s="41" t="s">
        <v>81</v>
      </c>
      <c r="AN24" s="41">
        <f>AD515</f>
        <v>515</v>
      </c>
      <c r="AO24" s="41" t="s">
        <v>98</v>
      </c>
      <c r="AP24" s="41">
        <f>AD515</f>
        <v>515</v>
      </c>
      <c r="AR24" s="41" t="s">
        <v>359</v>
      </c>
      <c r="AS24" s="41" t="s">
        <v>442</v>
      </c>
      <c r="AT24" s="41" t="s">
        <v>571</v>
      </c>
      <c r="AU24" s="41">
        <v>2</v>
      </c>
      <c r="AV24" s="41" t="s">
        <v>90</v>
      </c>
      <c r="AW24" s="42" t="b">
        <v>1</v>
      </c>
      <c r="AY24" s="42" t="b">
        <v>1</v>
      </c>
      <c r="AZ24" s="42" t="b">
        <v>0</v>
      </c>
      <c r="BB24" s="41" t="s">
        <v>593</v>
      </c>
      <c r="BC24" s="41" t="s">
        <v>423</v>
      </c>
      <c r="BD24" s="42" t="b">
        <v>0</v>
      </c>
      <c r="BE24" s="41" t="str">
        <f>IF(AA51=1,"Y",IF(AA51=2,"N",""))</f>
        <v>N</v>
      </c>
      <c r="BF24" s="41" t="str">
        <f>BE24</f>
        <v>N</v>
      </c>
      <c r="BG24" s="41" t="b">
        <v>0</v>
      </c>
      <c r="BH24" s="41" t="b">
        <v>0</v>
      </c>
      <c r="BJ24" s="41">
        <f>AA51</f>
        <v>2</v>
      </c>
      <c r="BK24" s="41" t="e">
        <f ca="1">_xlfn.FORMULATEXT(BJ24)</f>
        <v>#N/A</v>
      </c>
      <c r="BL24" s="41" t="s">
        <v>594</v>
      </c>
      <c r="CN24" s="41" t="s">
        <v>595</v>
      </c>
      <c r="CO24" s="41" t="s">
        <v>213</v>
      </c>
    </row>
    <row r="25" spans="2:94" ht="77.45" customHeight="1" x14ac:dyDescent="0.25">
      <c r="B25" s="212" t="s">
        <v>596</v>
      </c>
      <c r="C25" s="212"/>
      <c r="D25" s="212"/>
      <c r="E25" s="212"/>
      <c r="F25" s="193" t="s">
        <v>597</v>
      </c>
      <c r="G25" s="194"/>
      <c r="H25" s="194"/>
      <c r="I25" s="195"/>
      <c r="J25" s="200" t="s">
        <v>597</v>
      </c>
      <c r="K25" s="201"/>
      <c r="L25" s="201"/>
      <c r="M25" s="187"/>
      <c r="AD25" s="41">
        <f>ROW()</f>
        <v>25</v>
      </c>
      <c r="AI25" s="41" t="s">
        <v>599</v>
      </c>
      <c r="AJ25" s="41" t="s">
        <v>585</v>
      </c>
      <c r="AK25" s="41" t="b">
        <v>0</v>
      </c>
      <c r="AL25" s="41">
        <f>AD520</f>
        <v>520</v>
      </c>
      <c r="AM25" s="41" t="s">
        <v>81</v>
      </c>
      <c r="AN25" s="41">
        <f>AD535</f>
        <v>535</v>
      </c>
      <c r="AO25" s="41" t="s">
        <v>98</v>
      </c>
      <c r="AP25" s="41">
        <f>AD535</f>
        <v>535</v>
      </c>
      <c r="AR25" s="41" t="s">
        <v>359</v>
      </c>
      <c r="AS25" s="41" t="s">
        <v>466</v>
      </c>
      <c r="AT25" s="41" t="s">
        <v>571</v>
      </c>
      <c r="AU25" s="41">
        <v>2</v>
      </c>
      <c r="AV25" s="41" t="s">
        <v>93</v>
      </c>
      <c r="AW25" s="42" t="b">
        <v>1</v>
      </c>
      <c r="AY25" s="42" t="b">
        <v>1</v>
      </c>
      <c r="AZ25" s="42" t="b">
        <v>0</v>
      </c>
      <c r="BB25" s="41" t="s">
        <v>600</v>
      </c>
      <c r="BC25" s="41" t="s">
        <v>348</v>
      </c>
      <c r="BD25" s="42" t="b">
        <v>1</v>
      </c>
      <c r="BE25" s="41">
        <f>N58</f>
        <v>0</v>
      </c>
      <c r="BF25" s="41" t="str">
        <f>""&amp;N58</f>
        <v/>
      </c>
      <c r="BG25" s="41" t="b">
        <v>0</v>
      </c>
      <c r="BH25" s="41" t="b">
        <v>0</v>
      </c>
      <c r="BK25" s="41" t="e">
        <f ca="1">_xlfn.FORMULATEXT(BE25)</f>
        <v>#N/A</v>
      </c>
      <c r="BL25" s="41" t="e">
        <f ca="1">_xlfn.FORMULATEXT(BE25)</f>
        <v>#N/A</v>
      </c>
      <c r="CN25" s="41" t="s">
        <v>685</v>
      </c>
      <c r="CO25" s="41" t="s">
        <v>216</v>
      </c>
    </row>
    <row r="26" spans="2:94" ht="15" x14ac:dyDescent="0.25">
      <c r="B26" s="213" t="s">
        <v>601</v>
      </c>
      <c r="C26" s="213"/>
      <c r="D26" s="213"/>
      <c r="E26" s="213"/>
      <c r="F26" s="91" t="s">
        <v>1931</v>
      </c>
      <c r="G26" s="92"/>
      <c r="H26" s="92"/>
      <c r="I26" s="93"/>
      <c r="J26" s="204" t="s">
        <v>1931</v>
      </c>
      <c r="K26" s="205"/>
      <c r="L26" s="205"/>
      <c r="M26" s="206"/>
      <c r="AD26" s="41">
        <f>ROW()</f>
        <v>26</v>
      </c>
      <c r="AI26" s="41" t="s">
        <v>604</v>
      </c>
      <c r="AJ26" s="41" t="s">
        <v>605</v>
      </c>
      <c r="AK26" s="41" t="b">
        <v>0</v>
      </c>
      <c r="AL26" s="41">
        <f>AD406</f>
        <v>406</v>
      </c>
      <c r="AM26" s="41" t="s">
        <v>81</v>
      </c>
      <c r="AN26" s="41">
        <f>AD414</f>
        <v>414</v>
      </c>
      <c r="AO26" s="41" t="s">
        <v>96</v>
      </c>
      <c r="AP26" s="41">
        <f>AD414</f>
        <v>414</v>
      </c>
      <c r="AR26" s="41" t="s">
        <v>359</v>
      </c>
      <c r="AS26" s="41" t="s">
        <v>606</v>
      </c>
      <c r="AT26" s="41" t="s">
        <v>571</v>
      </c>
      <c r="AU26" s="41">
        <v>3</v>
      </c>
      <c r="AV26" s="41" t="s">
        <v>84</v>
      </c>
      <c r="AW26" s="42" t="b">
        <v>1</v>
      </c>
      <c r="AY26" s="42" t="b">
        <v>1</v>
      </c>
      <c r="AZ26" s="42" t="b">
        <v>0</v>
      </c>
      <c r="BB26" s="41" t="s">
        <v>607</v>
      </c>
      <c r="BC26" s="41" t="s">
        <v>423</v>
      </c>
      <c r="BD26" s="42" t="b">
        <v>0</v>
      </c>
      <c r="BE26" s="41" t="str">
        <f>IF(AA63=1,"Y",IF(AA63=2,"N",""))</f>
        <v>Y</v>
      </c>
      <c r="BF26" s="41" t="str">
        <f>BE26</f>
        <v>Y</v>
      </c>
      <c r="BG26" s="41" t="b">
        <v>0</v>
      </c>
      <c r="BH26" s="41" t="b">
        <v>0</v>
      </c>
      <c r="BJ26" s="41">
        <f>AA63</f>
        <v>1</v>
      </c>
      <c r="BK26" s="41" t="e">
        <f ca="1">_xlfn.FORMULATEXT(BJ26)</f>
        <v>#N/A</v>
      </c>
      <c r="BL26" s="41" t="s">
        <v>608</v>
      </c>
      <c r="CN26" s="41" t="s">
        <v>686</v>
      </c>
      <c r="CO26" s="41" t="s">
        <v>219</v>
      </c>
    </row>
    <row r="27" spans="2:94" ht="15" x14ac:dyDescent="0.25">
      <c r="B27" s="213" t="s">
        <v>609</v>
      </c>
      <c r="C27" s="213"/>
      <c r="D27" s="213"/>
      <c r="E27" s="213"/>
      <c r="F27" s="91" t="s">
        <v>1932</v>
      </c>
      <c r="G27" s="92"/>
      <c r="H27" s="92"/>
      <c r="I27" s="93"/>
      <c r="J27" s="204" t="s">
        <v>1932</v>
      </c>
      <c r="K27" s="205"/>
      <c r="L27" s="205"/>
      <c r="M27" s="206"/>
      <c r="AD27" s="41">
        <f>ROW()</f>
        <v>27</v>
      </c>
      <c r="AI27" s="41" t="s">
        <v>612</v>
      </c>
      <c r="AJ27" s="41" t="s">
        <v>613</v>
      </c>
      <c r="AK27" s="41" t="b">
        <v>0</v>
      </c>
      <c r="AL27" s="41">
        <f>AD418</f>
        <v>418</v>
      </c>
      <c r="AM27" s="41" t="s">
        <v>81</v>
      </c>
      <c r="AN27" s="41">
        <f>AD419</f>
        <v>419</v>
      </c>
      <c r="AO27" s="41" t="s">
        <v>397</v>
      </c>
      <c r="AP27" s="41">
        <f>AD419</f>
        <v>419</v>
      </c>
      <c r="AR27" s="41" t="s">
        <v>359</v>
      </c>
      <c r="AS27" s="41" t="s">
        <v>614</v>
      </c>
      <c r="AT27" s="41" t="s">
        <v>571</v>
      </c>
      <c r="AU27" s="41">
        <v>3</v>
      </c>
      <c r="AV27" s="41" t="s">
        <v>87</v>
      </c>
      <c r="AW27" s="42" t="b">
        <v>1</v>
      </c>
      <c r="AY27" s="42" t="b">
        <v>1</v>
      </c>
      <c r="AZ27" s="42" t="b">
        <v>0</v>
      </c>
      <c r="BB27" s="41" t="s">
        <v>615</v>
      </c>
      <c r="BC27" s="41" t="s">
        <v>348</v>
      </c>
      <c r="BD27" s="42" t="b">
        <v>0</v>
      </c>
      <c r="BE27" s="41" t="str">
        <f>N65</f>
        <v>02/09/2025</v>
      </c>
      <c r="BF27" s="41" t="str">
        <f>""&amp;N65</f>
        <v>02/09/2025</v>
      </c>
      <c r="BG27" s="41" t="b">
        <v>0</v>
      </c>
      <c r="BH27" s="41" t="b">
        <v>0</v>
      </c>
      <c r="BK27" s="41" t="e">
        <f ca="1">_xlfn.FORMULATEXT(BE27)</f>
        <v>#N/A</v>
      </c>
      <c r="BL27" s="41" t="e">
        <f ca="1">_xlfn.FORMULATEXT(BE27)</f>
        <v>#N/A</v>
      </c>
      <c r="CN27" s="41" t="s">
        <v>705</v>
      </c>
      <c r="CO27" s="41" t="s">
        <v>222</v>
      </c>
    </row>
    <row r="28" spans="2:94" ht="15" x14ac:dyDescent="0.25">
      <c r="B28" s="47"/>
      <c r="AD28" s="41">
        <f>ROW()</f>
        <v>28</v>
      </c>
      <c r="AI28" s="41" t="s">
        <v>616</v>
      </c>
      <c r="AJ28" s="41" t="s">
        <v>617</v>
      </c>
      <c r="AK28" s="41" t="b">
        <v>0</v>
      </c>
      <c r="AL28" s="41">
        <f>AD379</f>
        <v>379</v>
      </c>
      <c r="AM28" s="41" t="s">
        <v>81</v>
      </c>
      <c r="AN28" s="41">
        <f>AD382</f>
        <v>382</v>
      </c>
      <c r="AO28" s="41" t="s">
        <v>90</v>
      </c>
      <c r="AP28" s="41">
        <f>AD382</f>
        <v>382</v>
      </c>
      <c r="AR28" s="41" t="s">
        <v>359</v>
      </c>
      <c r="AS28" s="41" t="s">
        <v>618</v>
      </c>
      <c r="AT28" s="41" t="s">
        <v>571</v>
      </c>
      <c r="AU28" s="41">
        <v>3</v>
      </c>
      <c r="AV28" s="41" t="s">
        <v>90</v>
      </c>
      <c r="AW28" s="42" t="b">
        <v>1</v>
      </c>
      <c r="AY28" s="42" t="b">
        <v>1</v>
      </c>
      <c r="AZ28" s="42" t="b">
        <v>0</v>
      </c>
      <c r="BB28" s="41" t="s">
        <v>619</v>
      </c>
      <c r="BC28" s="41" t="s">
        <v>348</v>
      </c>
      <c r="BD28" s="42" t="b">
        <v>0</v>
      </c>
      <c r="BE28" s="41" t="str">
        <f>N67</f>
        <v>30/09/2025</v>
      </c>
      <c r="BF28" s="41" t="str">
        <f>""&amp;N67</f>
        <v>30/09/2025</v>
      </c>
      <c r="BG28" s="41" t="b">
        <v>0</v>
      </c>
      <c r="BH28" s="41" t="b">
        <v>0</v>
      </c>
      <c r="BK28" s="41" t="e">
        <f ca="1">_xlfn.FORMULATEXT(BE28)</f>
        <v>#N/A</v>
      </c>
      <c r="BL28" s="41" t="e">
        <f ca="1">_xlfn.FORMULATEXT(BE28)</f>
        <v>#N/A</v>
      </c>
      <c r="CN28" s="41" t="s">
        <v>931</v>
      </c>
      <c r="CO28" s="41" t="s">
        <v>224</v>
      </c>
    </row>
    <row r="29" spans="2:94" ht="15" x14ac:dyDescent="0.25">
      <c r="B29" s="47" t="s">
        <v>620</v>
      </c>
      <c r="N29" s="221" t="s">
        <v>621</v>
      </c>
      <c r="O29" s="222"/>
      <c r="P29" s="131"/>
      <c r="AD29" s="41">
        <f>ROW()</f>
        <v>29</v>
      </c>
      <c r="AR29" s="41" t="s">
        <v>359</v>
      </c>
      <c r="AS29" s="41" t="s">
        <v>622</v>
      </c>
      <c r="AT29" s="41" t="s">
        <v>571</v>
      </c>
      <c r="AU29" s="41">
        <v>3</v>
      </c>
      <c r="AV29" s="41" t="s">
        <v>93</v>
      </c>
      <c r="AW29" s="42" t="b">
        <v>1</v>
      </c>
      <c r="AY29" s="42" t="b">
        <v>1</v>
      </c>
      <c r="AZ29" s="42" t="b">
        <v>0</v>
      </c>
      <c r="BB29" s="41" t="s">
        <v>623</v>
      </c>
      <c r="BC29" s="41" t="s">
        <v>423</v>
      </c>
      <c r="BD29" s="42" t="b">
        <v>0</v>
      </c>
      <c r="BE29" s="41" t="str">
        <f>IF(AA69=1,"Y",IF(AA69=2,"N",""))</f>
        <v>N</v>
      </c>
      <c r="BF29" s="41" t="str">
        <f>BE29</f>
        <v>N</v>
      </c>
      <c r="BG29" s="41" t="b">
        <v>0</v>
      </c>
      <c r="BH29" s="41" t="b">
        <v>0</v>
      </c>
      <c r="BJ29" s="41">
        <f>AA69</f>
        <v>2</v>
      </c>
      <c r="BK29" s="41" t="e">
        <f ca="1">_xlfn.FORMULATEXT(BJ29)</f>
        <v>#N/A</v>
      </c>
      <c r="BL29" s="41" t="s">
        <v>624</v>
      </c>
      <c r="CN29" s="41" t="s">
        <v>932</v>
      </c>
      <c r="CO29" s="41" t="s">
        <v>201</v>
      </c>
    </row>
    <row r="30" spans="2:94" ht="15" x14ac:dyDescent="0.25">
      <c r="AD30" s="41">
        <f>ROW()</f>
        <v>30</v>
      </c>
      <c r="AR30" s="41" t="s">
        <v>359</v>
      </c>
      <c r="AS30" s="41" t="s">
        <v>383</v>
      </c>
      <c r="AT30" s="41" t="s">
        <v>571</v>
      </c>
      <c r="AU30" s="41">
        <v>4</v>
      </c>
      <c r="AV30" s="41" t="s">
        <v>84</v>
      </c>
      <c r="AW30" s="42" t="b">
        <v>1</v>
      </c>
      <c r="AY30" s="42" t="b">
        <v>0</v>
      </c>
      <c r="AZ30" s="42" t="b">
        <v>0</v>
      </c>
      <c r="BB30" s="41" t="s">
        <v>625</v>
      </c>
      <c r="BC30" s="41" t="s">
        <v>348</v>
      </c>
      <c r="BD30" s="42" t="b">
        <v>0</v>
      </c>
      <c r="BE30" s="41">
        <f>N71</f>
        <v>0</v>
      </c>
      <c r="BF30" s="41" t="str">
        <f>""&amp;N71</f>
        <v/>
      </c>
      <c r="BG30" s="41" t="b">
        <v>0</v>
      </c>
      <c r="BH30" s="41" t="b">
        <v>0</v>
      </c>
      <c r="BK30" s="41" t="e">
        <f t="shared" ref="BK30:BK54" ca="1" si="2">_xlfn.FORMULATEXT(BE30)</f>
        <v>#N/A</v>
      </c>
      <c r="BL30" s="41" t="e">
        <f t="shared" ref="BL30:BL54" ca="1" si="3">_xlfn.FORMULATEXT(BE30)</f>
        <v>#N/A</v>
      </c>
      <c r="CN30" s="41" t="s">
        <v>933</v>
      </c>
      <c r="CO30" s="41" t="s">
        <v>226</v>
      </c>
    </row>
    <row r="31" spans="2:94" ht="15" x14ac:dyDescent="0.25">
      <c r="B31" s="55" t="s">
        <v>626</v>
      </c>
      <c r="N31" s="119" t="s">
        <v>627</v>
      </c>
      <c r="O31" s="120"/>
      <c r="P31" s="121"/>
      <c r="AD31" s="41">
        <f>ROW()</f>
        <v>31</v>
      </c>
      <c r="AR31" s="41" t="s">
        <v>359</v>
      </c>
      <c r="AS31" s="41" t="s">
        <v>429</v>
      </c>
      <c r="AT31" s="41" t="s">
        <v>571</v>
      </c>
      <c r="AU31" s="41">
        <v>4</v>
      </c>
      <c r="AV31" s="41" t="s">
        <v>87</v>
      </c>
      <c r="AW31" s="42" t="b">
        <v>1</v>
      </c>
      <c r="AY31" s="42" t="b">
        <v>0</v>
      </c>
      <c r="AZ31" s="42" t="b">
        <v>0</v>
      </c>
      <c r="BB31" s="41" t="s">
        <v>628</v>
      </c>
      <c r="BC31" s="41" t="s">
        <v>348</v>
      </c>
      <c r="BD31" s="42" t="b">
        <v>0</v>
      </c>
      <c r="BE31" s="41">
        <f>N73</f>
        <v>0</v>
      </c>
      <c r="BF31" s="41" t="str">
        <f>""&amp;N73</f>
        <v/>
      </c>
      <c r="BG31" s="41" t="b">
        <v>0</v>
      </c>
      <c r="BH31" s="41" t="b">
        <v>0</v>
      </c>
      <c r="BK31" s="41" t="e">
        <f t="shared" ca="1" si="2"/>
        <v>#N/A</v>
      </c>
      <c r="BL31" s="41" t="e">
        <f t="shared" ca="1" si="3"/>
        <v>#N/A</v>
      </c>
      <c r="CN31" s="41" t="s">
        <v>934</v>
      </c>
      <c r="CO31" s="41" t="s">
        <v>228</v>
      </c>
    </row>
    <row r="32" spans="2:94" ht="15" x14ac:dyDescent="0.25">
      <c r="AD32" s="41">
        <f>ROW()</f>
        <v>32</v>
      </c>
      <c r="AR32" s="41" t="s">
        <v>359</v>
      </c>
      <c r="AS32" s="41" t="s">
        <v>451</v>
      </c>
      <c r="AT32" s="41" t="s">
        <v>571</v>
      </c>
      <c r="AU32" s="41">
        <v>4</v>
      </c>
      <c r="AV32" s="41" t="s">
        <v>90</v>
      </c>
      <c r="AW32" s="42" t="b">
        <v>1</v>
      </c>
      <c r="AY32" s="42" t="b">
        <v>1</v>
      </c>
      <c r="AZ32" s="42" t="b">
        <v>0</v>
      </c>
      <c r="BB32" s="41" t="s">
        <v>629</v>
      </c>
      <c r="BC32" s="41" t="s">
        <v>348</v>
      </c>
      <c r="BD32" s="42" t="b">
        <v>0</v>
      </c>
      <c r="BE32" s="41">
        <f>B76</f>
        <v>0</v>
      </c>
      <c r="BF32" s="41" t="str">
        <f>""&amp;B76</f>
        <v/>
      </c>
      <c r="BG32" s="41" t="b">
        <v>1</v>
      </c>
      <c r="BH32" s="41" t="b">
        <v>0</v>
      </c>
      <c r="BK32" s="41" t="e">
        <f t="shared" ca="1" si="2"/>
        <v>#N/A</v>
      </c>
      <c r="BL32" s="41" t="e">
        <f t="shared" ca="1" si="3"/>
        <v>#N/A</v>
      </c>
      <c r="CN32" s="41" t="s">
        <v>935</v>
      </c>
      <c r="CO32" s="41" t="s">
        <v>230</v>
      </c>
    </row>
    <row r="33" spans="2:93" ht="15" x14ac:dyDescent="0.25">
      <c r="B33" s="47" t="s">
        <v>630</v>
      </c>
      <c r="N33" s="119" t="s">
        <v>631</v>
      </c>
      <c r="O33" s="120"/>
      <c r="P33" s="121"/>
      <c r="AD33" s="41">
        <f>ROW()</f>
        <v>33</v>
      </c>
      <c r="AR33" s="41" t="s">
        <v>359</v>
      </c>
      <c r="AS33" s="41" t="s">
        <v>474</v>
      </c>
      <c r="AT33" s="41" t="s">
        <v>571</v>
      </c>
      <c r="AU33" s="41">
        <v>4</v>
      </c>
      <c r="AV33" s="41" t="s">
        <v>93</v>
      </c>
      <c r="AW33" s="42" t="b">
        <v>1</v>
      </c>
      <c r="AY33" s="42" t="b">
        <v>1</v>
      </c>
      <c r="AZ33" s="42" t="b">
        <v>0</v>
      </c>
      <c r="BB33" s="41" t="s">
        <v>632</v>
      </c>
      <c r="BC33" s="41" t="s">
        <v>348</v>
      </c>
      <c r="BD33" s="42" t="b">
        <v>1</v>
      </c>
      <c r="BE33" s="41" t="str">
        <f>N80</f>
        <v>1</v>
      </c>
      <c r="BF33" s="41" t="str">
        <f>""&amp;N80</f>
        <v>1</v>
      </c>
      <c r="BG33" s="41" t="b">
        <v>1</v>
      </c>
      <c r="BH33" s="41" t="b">
        <v>0</v>
      </c>
      <c r="BK33" s="41" t="e">
        <f t="shared" ca="1" si="2"/>
        <v>#N/A</v>
      </c>
      <c r="BL33" s="41" t="e">
        <f t="shared" ca="1" si="3"/>
        <v>#N/A</v>
      </c>
      <c r="CN33" s="41" t="s">
        <v>942</v>
      </c>
      <c r="CO33" s="41" t="s">
        <v>232</v>
      </c>
    </row>
    <row r="34" spans="2:93" ht="15" x14ac:dyDescent="0.25">
      <c r="AD34" s="41">
        <f>ROW()</f>
        <v>34</v>
      </c>
      <c r="AR34" s="41" t="s">
        <v>446</v>
      </c>
      <c r="AS34" s="41" t="s">
        <v>570</v>
      </c>
      <c r="AT34" s="41" t="s">
        <v>633</v>
      </c>
      <c r="AU34" s="41">
        <v>1</v>
      </c>
      <c r="AV34" s="41" t="s">
        <v>81</v>
      </c>
      <c r="AW34" s="42" t="b">
        <v>0</v>
      </c>
      <c r="AY34" s="42" t="b">
        <v>1</v>
      </c>
      <c r="AZ34" s="42" t="b">
        <v>0</v>
      </c>
      <c r="BB34" s="41" t="s">
        <v>634</v>
      </c>
      <c r="BC34" s="41" t="s">
        <v>348</v>
      </c>
      <c r="BD34" s="42" t="b">
        <v>1</v>
      </c>
      <c r="BE34" s="41" t="str">
        <f>E124</f>
        <v>10000</v>
      </c>
      <c r="BF34" s="41" t="str">
        <f>""&amp;E124</f>
        <v>10000</v>
      </c>
      <c r="BG34" s="41" t="b">
        <v>0</v>
      </c>
      <c r="BH34" s="41" t="b">
        <v>0</v>
      </c>
      <c r="BK34" s="41" t="e">
        <f t="shared" ca="1" si="2"/>
        <v>#N/A</v>
      </c>
      <c r="BL34" s="41" t="e">
        <f t="shared" ca="1" si="3"/>
        <v>#N/A</v>
      </c>
      <c r="CN34" s="41" t="s">
        <v>943</v>
      </c>
      <c r="CO34" s="41" t="s">
        <v>108</v>
      </c>
    </row>
    <row r="35" spans="2:93" ht="15" x14ac:dyDescent="0.25">
      <c r="B35" s="47" t="s">
        <v>635</v>
      </c>
      <c r="N35" s="119" t="s">
        <v>636</v>
      </c>
      <c r="O35" s="120"/>
      <c r="P35" s="121"/>
      <c r="AD35" s="41">
        <f>ROW()</f>
        <v>35</v>
      </c>
      <c r="AR35" s="41" t="s">
        <v>446</v>
      </c>
      <c r="AS35" s="41" t="s">
        <v>360</v>
      </c>
      <c r="AT35" s="41" t="s">
        <v>633</v>
      </c>
      <c r="AU35" s="41">
        <v>2</v>
      </c>
      <c r="AV35" s="41" t="s">
        <v>84</v>
      </c>
      <c r="AW35" s="42" t="b">
        <v>1</v>
      </c>
      <c r="AY35" s="42" t="b">
        <v>1</v>
      </c>
      <c r="AZ35" s="42" t="b">
        <v>0</v>
      </c>
      <c r="BB35" s="41" t="s">
        <v>637</v>
      </c>
      <c r="BC35" s="41" t="s">
        <v>348</v>
      </c>
      <c r="BD35" s="42" t="b">
        <v>1</v>
      </c>
      <c r="BE35" s="41" t="str">
        <f>H124</f>
        <v>10000</v>
      </c>
      <c r="BF35" s="41" t="str">
        <f>""&amp;H124</f>
        <v>10000</v>
      </c>
      <c r="BG35" s="41" t="b">
        <v>0</v>
      </c>
      <c r="BH35" s="41" t="b">
        <v>0</v>
      </c>
      <c r="BK35" s="41" t="e">
        <f t="shared" ca="1" si="2"/>
        <v>#N/A</v>
      </c>
      <c r="BL35" s="41" t="e">
        <f t="shared" ca="1" si="3"/>
        <v>#N/A</v>
      </c>
      <c r="CN35" s="41" t="s">
        <v>944</v>
      </c>
      <c r="CO35" s="41" t="s">
        <v>109</v>
      </c>
    </row>
    <row r="36" spans="2:93" ht="15" x14ac:dyDescent="0.25">
      <c r="AD36" s="41">
        <f>ROW()</f>
        <v>36</v>
      </c>
      <c r="AR36" s="41" t="s">
        <v>446</v>
      </c>
      <c r="AS36" s="41" t="s">
        <v>409</v>
      </c>
      <c r="AT36" s="41" t="s">
        <v>633</v>
      </c>
      <c r="AU36" s="41">
        <v>2</v>
      </c>
      <c r="AV36" s="41" t="s">
        <v>87</v>
      </c>
      <c r="AW36" s="42" t="b">
        <v>1</v>
      </c>
      <c r="AY36" s="42" t="b">
        <v>1</v>
      </c>
      <c r="AZ36" s="42" t="b">
        <v>0</v>
      </c>
      <c r="BB36" s="41" t="s">
        <v>638</v>
      </c>
      <c r="BC36" s="41" t="s">
        <v>348</v>
      </c>
      <c r="BD36" s="42" t="b">
        <v>1</v>
      </c>
      <c r="BE36" s="41" t="str">
        <f>K124</f>
        <v>10000</v>
      </c>
      <c r="BF36" s="41" t="str">
        <f>""&amp;K124</f>
        <v>10000</v>
      </c>
      <c r="BG36" s="41" t="b">
        <v>0</v>
      </c>
      <c r="BH36" s="41" t="b">
        <v>0</v>
      </c>
      <c r="BK36" s="41" t="e">
        <f t="shared" ca="1" si="2"/>
        <v>#N/A</v>
      </c>
      <c r="BL36" s="41" t="e">
        <f t="shared" ca="1" si="3"/>
        <v>#N/A</v>
      </c>
      <c r="CN36" s="41" t="s">
        <v>948</v>
      </c>
      <c r="CO36" s="41" t="s">
        <v>129</v>
      </c>
    </row>
    <row r="37" spans="2:93" ht="15" x14ac:dyDescent="0.25">
      <c r="B37" s="55" t="s">
        <v>639</v>
      </c>
      <c r="N37" s="221" t="s">
        <v>640</v>
      </c>
      <c r="O37" s="222"/>
      <c r="P37" s="131"/>
      <c r="AD37" s="41">
        <f>ROW()</f>
        <v>37</v>
      </c>
      <c r="AR37" s="41" t="s">
        <v>446</v>
      </c>
      <c r="AS37" s="41" t="s">
        <v>442</v>
      </c>
      <c r="AT37" s="41" t="s">
        <v>633</v>
      </c>
      <c r="AU37" s="41">
        <v>2</v>
      </c>
      <c r="AV37" s="41" t="s">
        <v>90</v>
      </c>
      <c r="AW37" s="42" t="b">
        <v>1</v>
      </c>
      <c r="AY37" s="42" t="b">
        <v>1</v>
      </c>
      <c r="AZ37" s="42" t="b">
        <v>0</v>
      </c>
      <c r="BB37" s="41" t="s">
        <v>641</v>
      </c>
      <c r="BC37" s="41" t="s">
        <v>348</v>
      </c>
      <c r="BD37" s="42" t="b">
        <v>1</v>
      </c>
      <c r="BE37" s="41" t="str">
        <f>N124</f>
        <v>10000</v>
      </c>
      <c r="BF37" s="41" t="str">
        <f>""&amp;N124</f>
        <v>10000</v>
      </c>
      <c r="BG37" s="41" t="b">
        <v>0</v>
      </c>
      <c r="BH37" s="41" t="b">
        <v>0</v>
      </c>
      <c r="BK37" s="41" t="e">
        <f t="shared" ca="1" si="2"/>
        <v>#N/A</v>
      </c>
      <c r="BL37" s="41" t="e">
        <f t="shared" ca="1" si="3"/>
        <v>#N/A</v>
      </c>
      <c r="CN37" s="41" t="s">
        <v>949</v>
      </c>
      <c r="CO37" s="41" t="s">
        <v>145</v>
      </c>
    </row>
    <row r="38" spans="2:93" ht="15" x14ac:dyDescent="0.25">
      <c r="AD38" s="41">
        <f>ROW()</f>
        <v>38</v>
      </c>
      <c r="AR38" s="41" t="s">
        <v>446</v>
      </c>
      <c r="AS38" s="41" t="s">
        <v>466</v>
      </c>
      <c r="AT38" s="41" t="s">
        <v>633</v>
      </c>
      <c r="AU38" s="41">
        <v>2</v>
      </c>
      <c r="AV38" s="41" t="s">
        <v>93</v>
      </c>
      <c r="AW38" s="42" t="b">
        <v>1</v>
      </c>
      <c r="AY38" s="42" t="b">
        <v>1</v>
      </c>
      <c r="AZ38" s="42" t="b">
        <v>0</v>
      </c>
      <c r="BB38" s="41" t="s">
        <v>642</v>
      </c>
      <c r="BC38" s="41" t="s">
        <v>348</v>
      </c>
      <c r="BD38" s="42" t="b">
        <v>1</v>
      </c>
      <c r="BE38" s="41" t="str">
        <f ca="1">E125</f>
        <v>100000.00</v>
      </c>
      <c r="BF38" s="41" t="str">
        <f ca="1">""&amp;E125</f>
        <v>100000.00</v>
      </c>
      <c r="BG38" s="41" t="b">
        <v>0</v>
      </c>
      <c r="BH38" s="41" t="b">
        <v>0</v>
      </c>
      <c r="BK38" s="41" t="e">
        <f t="shared" ca="1" si="2"/>
        <v>#N/A</v>
      </c>
      <c r="BL38" s="41" t="e">
        <f t="shared" ca="1" si="3"/>
        <v>#N/A</v>
      </c>
      <c r="CN38" s="41" t="s">
        <v>953</v>
      </c>
      <c r="CO38" s="41" t="s">
        <v>159</v>
      </c>
    </row>
    <row r="39" spans="2:93" ht="14.45" customHeight="1" x14ac:dyDescent="0.25">
      <c r="B39" s="209" t="s">
        <v>643</v>
      </c>
      <c r="C39" s="209"/>
      <c r="D39" s="209"/>
      <c r="E39" s="209"/>
      <c r="F39" s="209"/>
      <c r="G39" s="209"/>
      <c r="H39" s="56"/>
      <c r="N39" s="221" t="s">
        <v>379</v>
      </c>
      <c r="O39" s="222"/>
      <c r="P39" s="131"/>
      <c r="AD39" s="41">
        <f>ROW()</f>
        <v>39</v>
      </c>
      <c r="AR39" s="41" t="s">
        <v>446</v>
      </c>
      <c r="AS39" s="41" t="s">
        <v>606</v>
      </c>
      <c r="AT39" s="41" t="s">
        <v>633</v>
      </c>
      <c r="AU39" s="41">
        <v>3</v>
      </c>
      <c r="AV39" s="41" t="s">
        <v>84</v>
      </c>
      <c r="AW39" s="42" t="b">
        <v>1</v>
      </c>
      <c r="AY39" s="42" t="b">
        <v>1</v>
      </c>
      <c r="AZ39" s="42" t="b">
        <v>0</v>
      </c>
      <c r="BB39" s="41" t="s">
        <v>645</v>
      </c>
      <c r="BC39" s="41" t="s">
        <v>348</v>
      </c>
      <c r="BD39" s="42" t="b">
        <v>1</v>
      </c>
      <c r="BE39" s="41" t="str">
        <f ca="1">H125</f>
        <v>100000.00</v>
      </c>
      <c r="BF39" s="41" t="str">
        <f ca="1">""&amp;H125</f>
        <v>100000.00</v>
      </c>
      <c r="BG39" s="41" t="b">
        <v>0</v>
      </c>
      <c r="BH39" s="41" t="b">
        <v>0</v>
      </c>
      <c r="BK39" s="41" t="e">
        <f t="shared" ca="1" si="2"/>
        <v>#N/A</v>
      </c>
      <c r="BL39" s="41" t="e">
        <f t="shared" ca="1" si="3"/>
        <v>#N/A</v>
      </c>
      <c r="CN39" s="41" t="s">
        <v>954</v>
      </c>
      <c r="CO39" s="41" t="s">
        <v>110</v>
      </c>
    </row>
    <row r="40" spans="2:93" ht="15" x14ac:dyDescent="0.25">
      <c r="B40" s="209"/>
      <c r="C40" s="209"/>
      <c r="D40" s="209"/>
      <c r="E40" s="209"/>
      <c r="F40" s="209"/>
      <c r="G40" s="209"/>
      <c r="H40" s="56"/>
      <c r="AD40" s="41">
        <f>ROW()</f>
        <v>40</v>
      </c>
      <c r="AR40" s="41" t="s">
        <v>446</v>
      </c>
      <c r="AS40" s="41" t="s">
        <v>614</v>
      </c>
      <c r="AT40" s="41" t="s">
        <v>633</v>
      </c>
      <c r="AU40" s="41">
        <v>3</v>
      </c>
      <c r="AV40" s="41" t="s">
        <v>87</v>
      </c>
      <c r="AW40" s="42" t="b">
        <v>1</v>
      </c>
      <c r="AY40" s="42" t="b">
        <v>1</v>
      </c>
      <c r="AZ40" s="42" t="b">
        <v>0</v>
      </c>
      <c r="BB40" s="41" t="s">
        <v>646</v>
      </c>
      <c r="BC40" s="41" t="s">
        <v>348</v>
      </c>
      <c r="BD40" s="42" t="b">
        <v>1</v>
      </c>
      <c r="BE40" s="41" t="str">
        <f ca="1">K125</f>
        <v>100000.00</v>
      </c>
      <c r="BF40" s="41" t="str">
        <f ca="1">""&amp;K125</f>
        <v>100000.00</v>
      </c>
      <c r="BG40" s="41" t="b">
        <v>0</v>
      </c>
      <c r="BH40" s="41" t="b">
        <v>0</v>
      </c>
      <c r="BK40" s="41" t="e">
        <f t="shared" ca="1" si="2"/>
        <v>#N/A</v>
      </c>
      <c r="BL40" s="41" t="e">
        <f t="shared" ca="1" si="3"/>
        <v>#N/A</v>
      </c>
      <c r="CN40" s="41" t="s">
        <v>955</v>
      </c>
      <c r="CO40" s="41" t="s">
        <v>130</v>
      </c>
    </row>
    <row r="41" spans="2:93" ht="15" x14ac:dyDescent="0.25">
      <c r="AD41" s="41">
        <f>ROW()</f>
        <v>41</v>
      </c>
      <c r="AR41" s="41" t="s">
        <v>446</v>
      </c>
      <c r="AS41" s="41" t="s">
        <v>618</v>
      </c>
      <c r="AT41" s="41" t="s">
        <v>633</v>
      </c>
      <c r="AU41" s="41">
        <v>3</v>
      </c>
      <c r="AV41" s="41" t="s">
        <v>90</v>
      </c>
      <c r="AW41" s="42" t="b">
        <v>1</v>
      </c>
      <c r="AY41" s="42" t="b">
        <v>1</v>
      </c>
      <c r="AZ41" s="42" t="b">
        <v>0</v>
      </c>
      <c r="BB41" s="41" t="s">
        <v>647</v>
      </c>
      <c r="BC41" s="41" t="s">
        <v>348</v>
      </c>
      <c r="BD41" s="42" t="b">
        <v>1</v>
      </c>
      <c r="BE41" s="41" t="str">
        <f ca="1">N125</f>
        <v>100000.00</v>
      </c>
      <c r="BF41" s="41" t="str">
        <f ca="1">""&amp;N125</f>
        <v>100000.00</v>
      </c>
      <c r="BG41" s="41" t="b">
        <v>0</v>
      </c>
      <c r="BH41" s="41" t="b">
        <v>0</v>
      </c>
      <c r="BK41" s="41" t="e">
        <f t="shared" ca="1" si="2"/>
        <v>#N/A</v>
      </c>
      <c r="BL41" s="41" t="e">
        <f t="shared" ca="1" si="3"/>
        <v>#N/A</v>
      </c>
      <c r="CN41" s="41" t="s">
        <v>959</v>
      </c>
      <c r="CO41" s="41" t="s">
        <v>146</v>
      </c>
    </row>
    <row r="42" spans="2:93" ht="15" x14ac:dyDescent="0.25">
      <c r="B42" s="207" t="s">
        <v>648</v>
      </c>
      <c r="C42" s="208"/>
      <c r="D42" s="208"/>
      <c r="E42" s="208"/>
      <c r="F42" s="208"/>
      <c r="G42" s="208"/>
      <c r="H42" s="208"/>
      <c r="I42" s="208"/>
      <c r="N42" s="221" t="s">
        <v>356</v>
      </c>
      <c r="O42" s="222"/>
      <c r="P42" s="131"/>
      <c r="AD42" s="41">
        <f>ROW()</f>
        <v>42</v>
      </c>
      <c r="AR42" s="41" t="s">
        <v>446</v>
      </c>
      <c r="AS42" s="41" t="s">
        <v>622</v>
      </c>
      <c r="AT42" s="41" t="s">
        <v>633</v>
      </c>
      <c r="AU42" s="41">
        <v>3</v>
      </c>
      <c r="AV42" s="41" t="s">
        <v>93</v>
      </c>
      <c r="AW42" s="42" t="b">
        <v>1</v>
      </c>
      <c r="AY42" s="42" t="b">
        <v>1</v>
      </c>
      <c r="AZ42" s="42" t="b">
        <v>0</v>
      </c>
      <c r="BB42" s="41" t="s">
        <v>650</v>
      </c>
      <c r="BC42" s="41" t="s">
        <v>348</v>
      </c>
      <c r="BD42" s="42" t="b">
        <v>1</v>
      </c>
      <c r="BE42" s="41" t="str">
        <f>N127</f>
        <v>1</v>
      </c>
      <c r="BF42" s="41" t="str">
        <f>""&amp;N127</f>
        <v>1</v>
      </c>
      <c r="BG42" s="41" t="b">
        <v>0</v>
      </c>
      <c r="BH42" s="41" t="b">
        <v>0</v>
      </c>
      <c r="BK42" s="41" t="e">
        <f t="shared" ca="1" si="2"/>
        <v>#N/A</v>
      </c>
      <c r="BL42" s="41" t="e">
        <f t="shared" ca="1" si="3"/>
        <v>#N/A</v>
      </c>
      <c r="CN42" s="41" t="s">
        <v>960</v>
      </c>
      <c r="CO42" s="41" t="s">
        <v>111</v>
      </c>
    </row>
    <row r="43" spans="2:93" ht="15" x14ac:dyDescent="0.25">
      <c r="B43" s="208"/>
      <c r="C43" s="208"/>
      <c r="D43" s="208"/>
      <c r="E43" s="208"/>
      <c r="F43" s="208"/>
      <c r="G43" s="208"/>
      <c r="H43" s="208"/>
      <c r="I43" s="208"/>
      <c r="AD43" s="41">
        <f>ROW()</f>
        <v>43</v>
      </c>
      <c r="AR43" s="41" t="s">
        <v>446</v>
      </c>
      <c r="AS43" s="41" t="s">
        <v>383</v>
      </c>
      <c r="AT43" s="41" t="s">
        <v>633</v>
      </c>
      <c r="AU43" s="41">
        <v>4</v>
      </c>
      <c r="AV43" s="41" t="s">
        <v>84</v>
      </c>
      <c r="AW43" s="42" t="b">
        <v>1</v>
      </c>
      <c r="AY43" s="42" t="b">
        <v>0</v>
      </c>
      <c r="AZ43" s="42" t="b">
        <v>0</v>
      </c>
      <c r="BB43" s="41" t="s">
        <v>651</v>
      </c>
      <c r="BC43" s="41" t="s">
        <v>348</v>
      </c>
      <c r="BD43" s="42" t="b">
        <v>1</v>
      </c>
      <c r="BE43" s="41" t="str">
        <f>E138</f>
        <v>106000000</v>
      </c>
      <c r="BF43" s="41" t="str">
        <f>""&amp;E138</f>
        <v>106000000</v>
      </c>
      <c r="BG43" s="41" t="b">
        <v>0</v>
      </c>
      <c r="BH43" s="41" t="b">
        <v>0</v>
      </c>
      <c r="BK43" s="41" t="e">
        <f t="shared" ca="1" si="2"/>
        <v>#N/A</v>
      </c>
      <c r="BL43" s="41" t="e">
        <f t="shared" ca="1" si="3"/>
        <v>#N/A</v>
      </c>
      <c r="CN43" s="41" t="s">
        <v>961</v>
      </c>
      <c r="CO43" s="41" t="s">
        <v>131</v>
      </c>
    </row>
    <row r="44" spans="2:93" ht="15" x14ac:dyDescent="0.25">
      <c r="AD44" s="41">
        <f>ROW()</f>
        <v>44</v>
      </c>
      <c r="AR44" s="41" t="s">
        <v>446</v>
      </c>
      <c r="AS44" s="41" t="s">
        <v>429</v>
      </c>
      <c r="AT44" s="41" t="s">
        <v>633</v>
      </c>
      <c r="AU44" s="41">
        <v>4</v>
      </c>
      <c r="AV44" s="41" t="s">
        <v>87</v>
      </c>
      <c r="AW44" s="42" t="b">
        <v>1</v>
      </c>
      <c r="AY44" s="42" t="b">
        <v>0</v>
      </c>
      <c r="AZ44" s="42" t="b">
        <v>0</v>
      </c>
      <c r="BB44" s="41" t="s">
        <v>652</v>
      </c>
      <c r="BC44" s="41" t="s">
        <v>348</v>
      </c>
      <c r="BD44" s="42" t="b">
        <v>1</v>
      </c>
      <c r="BE44" s="41" t="str">
        <f>H138</f>
        <v>86000000</v>
      </c>
      <c r="BF44" s="41" t="str">
        <f>""&amp;H138</f>
        <v>86000000</v>
      </c>
      <c r="BG44" s="41" t="b">
        <v>0</v>
      </c>
      <c r="BH44" s="41" t="b">
        <v>0</v>
      </c>
      <c r="BK44" s="41" t="e">
        <f t="shared" ca="1" si="2"/>
        <v>#N/A</v>
      </c>
      <c r="BL44" s="41" t="e">
        <f t="shared" ca="1" si="3"/>
        <v>#N/A</v>
      </c>
      <c r="CN44" s="41" t="s">
        <v>965</v>
      </c>
      <c r="CO44" s="41" t="s">
        <v>147</v>
      </c>
    </row>
    <row r="45" spans="2:93" ht="14.45" customHeight="1" x14ac:dyDescent="0.25">
      <c r="B45" s="207" t="s">
        <v>653</v>
      </c>
      <c r="C45" s="207"/>
      <c r="D45" s="207"/>
      <c r="E45" s="207"/>
      <c r="F45" s="207"/>
      <c r="G45" s="207"/>
      <c r="H45" s="207"/>
      <c r="I45" s="207"/>
      <c r="J45" s="207"/>
      <c r="K45" s="57"/>
      <c r="N45" s="221" t="s">
        <v>654</v>
      </c>
      <c r="O45" s="222"/>
      <c r="P45" s="131"/>
      <c r="AD45" s="41">
        <f>ROW()</f>
        <v>45</v>
      </c>
      <c r="AR45" s="41" t="s">
        <v>446</v>
      </c>
      <c r="AS45" s="41" t="s">
        <v>451</v>
      </c>
      <c r="AT45" s="41" t="s">
        <v>633</v>
      </c>
      <c r="AU45" s="41">
        <v>4</v>
      </c>
      <c r="AV45" s="41" t="s">
        <v>90</v>
      </c>
      <c r="AW45" s="42" t="b">
        <v>1</v>
      </c>
      <c r="AY45" s="42" t="b">
        <v>1</v>
      </c>
      <c r="AZ45" s="42" t="b">
        <v>0</v>
      </c>
      <c r="BB45" s="41" t="s">
        <v>655</v>
      </c>
      <c r="BC45" s="41" t="s">
        <v>348</v>
      </c>
      <c r="BD45" s="42" t="b">
        <v>1</v>
      </c>
      <c r="BE45" s="41" t="str">
        <f>K138</f>
        <v>86000000</v>
      </c>
      <c r="BF45" s="41" t="str">
        <f>""&amp;K138</f>
        <v>86000000</v>
      </c>
      <c r="BG45" s="41" t="b">
        <v>0</v>
      </c>
      <c r="BH45" s="41" t="b">
        <v>0</v>
      </c>
      <c r="BK45" s="41" t="e">
        <f t="shared" ca="1" si="2"/>
        <v>#N/A</v>
      </c>
      <c r="BL45" s="41" t="e">
        <f t="shared" ca="1" si="3"/>
        <v>#N/A</v>
      </c>
      <c r="CN45" s="41" t="s">
        <v>966</v>
      </c>
      <c r="CO45" s="41" t="s">
        <v>112</v>
      </c>
    </row>
    <row r="46" spans="2:93" ht="15" x14ac:dyDescent="0.25">
      <c r="B46" s="207"/>
      <c r="C46" s="207"/>
      <c r="D46" s="207"/>
      <c r="E46" s="207"/>
      <c r="F46" s="207"/>
      <c r="G46" s="207"/>
      <c r="H46" s="207"/>
      <c r="I46" s="207"/>
      <c r="J46" s="207"/>
      <c r="K46" s="57"/>
      <c r="AD46" s="41">
        <f>ROW()</f>
        <v>46</v>
      </c>
      <c r="AR46" s="41" t="s">
        <v>446</v>
      </c>
      <c r="AS46" s="41" t="s">
        <v>474</v>
      </c>
      <c r="AT46" s="41" t="s">
        <v>633</v>
      </c>
      <c r="AU46" s="41">
        <v>4</v>
      </c>
      <c r="AV46" s="41" t="s">
        <v>93</v>
      </c>
      <c r="AW46" s="42" t="b">
        <v>1</v>
      </c>
      <c r="AY46" s="42" t="b">
        <v>1</v>
      </c>
      <c r="AZ46" s="42" t="b">
        <v>0</v>
      </c>
      <c r="BB46" s="41" t="s">
        <v>656</v>
      </c>
      <c r="BC46" s="41" t="s">
        <v>348</v>
      </c>
      <c r="BD46" s="42" t="b">
        <v>1</v>
      </c>
      <c r="BE46" s="41" t="str">
        <f>N138</f>
        <v>86000000</v>
      </c>
      <c r="BF46" s="41" t="str">
        <f>""&amp;N138</f>
        <v>86000000</v>
      </c>
      <c r="BG46" s="41" t="b">
        <v>0</v>
      </c>
      <c r="BH46" s="41" t="b">
        <v>0</v>
      </c>
      <c r="BK46" s="41" t="e">
        <f t="shared" ca="1" si="2"/>
        <v>#N/A</v>
      </c>
      <c r="BL46" s="41" t="e">
        <f t="shared" ca="1" si="3"/>
        <v>#N/A</v>
      </c>
      <c r="CN46" s="41" t="s">
        <v>967</v>
      </c>
      <c r="CO46" s="41" t="s">
        <v>132</v>
      </c>
    </row>
    <row r="47" spans="2:93" ht="15" x14ac:dyDescent="0.25">
      <c r="B47" s="207"/>
      <c r="C47" s="207"/>
      <c r="D47" s="207"/>
      <c r="E47" s="207"/>
      <c r="F47" s="207"/>
      <c r="G47" s="207"/>
      <c r="H47" s="207"/>
      <c r="I47" s="207"/>
      <c r="J47" s="207"/>
      <c r="K47" s="57"/>
      <c r="AD47" s="41">
        <f>ROW()</f>
        <v>47</v>
      </c>
      <c r="AR47" s="41" t="s">
        <v>528</v>
      </c>
      <c r="AS47" s="41" t="s">
        <v>657</v>
      </c>
      <c r="AT47" s="41" t="s">
        <v>658</v>
      </c>
      <c r="AU47" s="41">
        <v>0</v>
      </c>
      <c r="AV47" s="41" t="s">
        <v>81</v>
      </c>
      <c r="AW47" s="42" t="b">
        <v>0</v>
      </c>
      <c r="AY47" s="42" t="b">
        <v>1</v>
      </c>
      <c r="AZ47" s="42" t="b">
        <v>0</v>
      </c>
      <c r="BB47" s="41" t="s">
        <v>659</v>
      </c>
      <c r="BC47" s="41" t="s">
        <v>348</v>
      </c>
      <c r="BD47" s="42" t="b">
        <v>1</v>
      </c>
      <c r="BE47" s="41" t="str">
        <f ca="1">E139</f>
        <v>1060000000.00</v>
      </c>
      <c r="BF47" s="41" t="str">
        <f ca="1">""&amp;E139</f>
        <v>1060000000.00</v>
      </c>
      <c r="BG47" s="41" t="b">
        <v>0</v>
      </c>
      <c r="BH47" s="41" t="b">
        <v>0</v>
      </c>
      <c r="BK47" s="41" t="e">
        <f t="shared" ca="1" si="2"/>
        <v>#N/A</v>
      </c>
      <c r="BL47" s="41" t="e">
        <f t="shared" ca="1" si="3"/>
        <v>#N/A</v>
      </c>
      <c r="CN47" s="41" t="s">
        <v>971</v>
      </c>
      <c r="CO47" s="41" t="s">
        <v>148</v>
      </c>
    </row>
    <row r="48" spans="2:93" ht="15" x14ac:dyDescent="0.25">
      <c r="AD48" s="41">
        <f>ROW()</f>
        <v>48</v>
      </c>
      <c r="AR48" s="41" t="s">
        <v>528</v>
      </c>
      <c r="AS48" s="41" t="s">
        <v>660</v>
      </c>
      <c r="AT48" s="41" t="s">
        <v>658</v>
      </c>
      <c r="AU48" s="41">
        <v>0</v>
      </c>
      <c r="AV48" s="41" t="s">
        <v>84</v>
      </c>
      <c r="AW48" s="42" t="b">
        <v>1</v>
      </c>
      <c r="AY48" s="42" t="b">
        <v>1</v>
      </c>
      <c r="AZ48" s="42" t="b">
        <v>0</v>
      </c>
      <c r="BB48" s="41" t="s">
        <v>661</v>
      </c>
      <c r="BC48" s="41" t="s">
        <v>348</v>
      </c>
      <c r="BD48" s="42" t="b">
        <v>1</v>
      </c>
      <c r="BE48" s="41" t="str">
        <f ca="1">H139</f>
        <v>860000000.00</v>
      </c>
      <c r="BF48" s="41" t="str">
        <f ca="1">""&amp;H139</f>
        <v>860000000.00</v>
      </c>
      <c r="BG48" s="41" t="b">
        <v>0</v>
      </c>
      <c r="BH48" s="41" t="b">
        <v>0</v>
      </c>
      <c r="BK48" s="41" t="e">
        <f t="shared" ca="1" si="2"/>
        <v>#N/A</v>
      </c>
      <c r="BL48" s="41" t="e">
        <f t="shared" ca="1" si="3"/>
        <v>#N/A</v>
      </c>
      <c r="CN48" s="41" t="s">
        <v>972</v>
      </c>
      <c r="CO48" s="41" t="s">
        <v>160</v>
      </c>
    </row>
    <row r="49" spans="1:93" ht="15" x14ac:dyDescent="0.25">
      <c r="B49" s="55" t="s">
        <v>587</v>
      </c>
      <c r="AA49" s="78">
        <v>1</v>
      </c>
      <c r="AB49" s="41">
        <f>IF(AC49="Y",1,2)</f>
        <v>1</v>
      </c>
      <c r="AC49" s="41" t="s">
        <v>542</v>
      </c>
      <c r="AD49" s="41">
        <f>ROW()</f>
        <v>49</v>
      </c>
      <c r="AR49" s="41" t="s">
        <v>528</v>
      </c>
      <c r="AS49" s="41" t="s">
        <v>663</v>
      </c>
      <c r="AT49" s="41" t="s">
        <v>658</v>
      </c>
      <c r="AU49" s="41">
        <v>0</v>
      </c>
      <c r="AV49" s="41" t="s">
        <v>87</v>
      </c>
      <c r="AW49" s="42" t="b">
        <v>1</v>
      </c>
      <c r="AY49" s="42" t="b">
        <v>1</v>
      </c>
      <c r="AZ49" s="42" t="b">
        <v>0</v>
      </c>
      <c r="BB49" s="41" t="s">
        <v>664</v>
      </c>
      <c r="BC49" s="41" t="s">
        <v>348</v>
      </c>
      <c r="BD49" s="42" t="b">
        <v>1</v>
      </c>
      <c r="BE49" s="41" t="str">
        <f ca="1">K139</f>
        <v>860000000.00</v>
      </c>
      <c r="BF49" s="41" t="str">
        <f ca="1">""&amp;K139</f>
        <v>860000000.00</v>
      </c>
      <c r="BG49" s="41" t="b">
        <v>0</v>
      </c>
      <c r="BH49" s="41" t="b">
        <v>0</v>
      </c>
      <c r="BK49" s="41" t="e">
        <f t="shared" ca="1" si="2"/>
        <v>#N/A</v>
      </c>
      <c r="BL49" s="41" t="e">
        <f t="shared" ca="1" si="3"/>
        <v>#N/A</v>
      </c>
      <c r="CN49" s="41" t="s">
        <v>973</v>
      </c>
      <c r="CO49" s="41" t="s">
        <v>169</v>
      </c>
    </row>
    <row r="50" spans="1:93" ht="15" x14ac:dyDescent="0.25">
      <c r="AD50" s="41">
        <f>ROW()</f>
        <v>50</v>
      </c>
      <c r="AR50" s="41" t="s">
        <v>528</v>
      </c>
      <c r="AS50" s="41" t="s">
        <v>665</v>
      </c>
      <c r="AT50" s="41" t="s">
        <v>658</v>
      </c>
      <c r="AU50" s="41">
        <v>0</v>
      </c>
      <c r="AV50" s="41" t="s">
        <v>90</v>
      </c>
      <c r="AW50" s="42" t="b">
        <v>1</v>
      </c>
      <c r="AY50" s="42" t="b">
        <v>1</v>
      </c>
      <c r="AZ50" s="42" t="b">
        <v>0</v>
      </c>
      <c r="BB50" s="41" t="s">
        <v>666</v>
      </c>
      <c r="BC50" s="41" t="s">
        <v>348</v>
      </c>
      <c r="BD50" s="42" t="b">
        <v>1</v>
      </c>
      <c r="BE50" s="41" t="str">
        <f ca="1">N139</f>
        <v>860000000.00</v>
      </c>
      <c r="BF50" s="41" t="str">
        <f ca="1">""&amp;N139</f>
        <v>860000000.00</v>
      </c>
      <c r="BG50" s="41" t="b">
        <v>0</v>
      </c>
      <c r="BH50" s="41" t="b">
        <v>0</v>
      </c>
      <c r="BK50" s="41" t="e">
        <f t="shared" ca="1" si="2"/>
        <v>#N/A</v>
      </c>
      <c r="BL50" s="41" t="e">
        <f t="shared" ca="1" si="3"/>
        <v>#N/A</v>
      </c>
      <c r="CN50" s="41" t="s">
        <v>979</v>
      </c>
      <c r="CO50" s="41" t="s">
        <v>113</v>
      </c>
    </row>
    <row r="51" spans="1:93" ht="15" x14ac:dyDescent="0.25">
      <c r="B51" s="55" t="s">
        <v>594</v>
      </c>
      <c r="AA51" s="78">
        <v>2</v>
      </c>
      <c r="AB51" s="41">
        <f>IF(AC51="Y",1,2)</f>
        <v>2</v>
      </c>
      <c r="AC51" s="41" t="s">
        <v>93</v>
      </c>
      <c r="AD51" s="41">
        <f>ROW()</f>
        <v>51</v>
      </c>
      <c r="AR51" s="41" t="s">
        <v>528</v>
      </c>
      <c r="AS51" s="41" t="s">
        <v>668</v>
      </c>
      <c r="AT51" s="41" t="s">
        <v>658</v>
      </c>
      <c r="AU51" s="41">
        <v>0</v>
      </c>
      <c r="AV51" s="41" t="s">
        <v>93</v>
      </c>
      <c r="AW51" s="42" t="b">
        <v>1</v>
      </c>
      <c r="AY51" s="42" t="b">
        <v>1</v>
      </c>
      <c r="AZ51" s="42" t="b">
        <v>0</v>
      </c>
      <c r="BB51" s="41" t="s">
        <v>669</v>
      </c>
      <c r="BC51" s="41" t="s">
        <v>348</v>
      </c>
      <c r="BD51" s="42" t="b">
        <v>1</v>
      </c>
      <c r="BE51" s="41" t="str">
        <f>N141</f>
        <v>1</v>
      </c>
      <c r="BF51" s="41" t="str">
        <f>""&amp;N141</f>
        <v>1</v>
      </c>
      <c r="BG51" s="41" t="b">
        <v>0</v>
      </c>
      <c r="BH51" s="41" t="b">
        <v>0</v>
      </c>
      <c r="BK51" s="41" t="e">
        <f t="shared" ca="1" si="2"/>
        <v>#N/A</v>
      </c>
      <c r="BL51" s="41" t="e">
        <f t="shared" ca="1" si="3"/>
        <v>#N/A</v>
      </c>
      <c r="CN51" s="41" t="s">
        <v>980</v>
      </c>
      <c r="CO51" s="41" t="s">
        <v>133</v>
      </c>
    </row>
    <row r="52" spans="1:93" ht="15" hidden="1" x14ac:dyDescent="0.25">
      <c r="A52" s="55" t="s">
        <v>760</v>
      </c>
      <c r="AD52" s="41">
        <f>ROW()</f>
        <v>52</v>
      </c>
      <c r="AR52" s="41" t="s">
        <v>457</v>
      </c>
      <c r="AS52" s="41" t="s">
        <v>671</v>
      </c>
      <c r="AT52" s="41" t="s">
        <v>672</v>
      </c>
      <c r="AU52" s="41">
        <v>0</v>
      </c>
      <c r="AV52" s="41" t="s">
        <v>81</v>
      </c>
      <c r="AW52" s="42" t="b">
        <v>0</v>
      </c>
      <c r="AY52" s="42" t="b">
        <v>1</v>
      </c>
      <c r="AZ52" s="42" t="b">
        <v>0</v>
      </c>
      <c r="BB52" s="41" t="s">
        <v>673</v>
      </c>
      <c r="BC52" s="41" t="s">
        <v>348</v>
      </c>
      <c r="BD52" s="42" t="b">
        <v>1</v>
      </c>
      <c r="BE52" s="41" t="str">
        <f>H152</f>
        <v>0</v>
      </c>
      <c r="BF52" s="41" t="str">
        <f>""&amp;H152</f>
        <v>0</v>
      </c>
      <c r="BG52" s="41" t="b">
        <v>1</v>
      </c>
      <c r="BH52" s="41" t="b">
        <v>0</v>
      </c>
      <c r="BK52" s="41" t="e">
        <f t="shared" ca="1" si="2"/>
        <v>#N/A</v>
      </c>
      <c r="BL52" s="41" t="e">
        <f t="shared" ca="1" si="3"/>
        <v>#N/A</v>
      </c>
      <c r="CN52" s="41" t="s">
        <v>981</v>
      </c>
      <c r="CO52" s="41" t="s">
        <v>114</v>
      </c>
    </row>
    <row r="53" spans="1:93" ht="15" hidden="1" x14ac:dyDescent="0.25">
      <c r="A53" s="55" t="s">
        <v>760</v>
      </c>
      <c r="B53" s="55" t="s">
        <v>674</v>
      </c>
      <c r="AD53" s="41">
        <f>ROW()</f>
        <v>53</v>
      </c>
      <c r="AR53" s="41" t="s">
        <v>457</v>
      </c>
      <c r="AS53" s="41" t="s">
        <v>675</v>
      </c>
      <c r="AT53" s="41" t="s">
        <v>672</v>
      </c>
      <c r="AU53" s="41">
        <v>0</v>
      </c>
      <c r="AV53" s="41" t="s">
        <v>86</v>
      </c>
      <c r="AW53" s="42" t="b">
        <v>1</v>
      </c>
      <c r="AY53" s="42" t="b">
        <v>1</v>
      </c>
      <c r="AZ53" s="42" t="b">
        <v>0</v>
      </c>
      <c r="BB53" s="41" t="s">
        <v>676</v>
      </c>
      <c r="BC53" s="41" t="s">
        <v>348</v>
      </c>
      <c r="BD53" s="42" t="b">
        <v>0</v>
      </c>
      <c r="BE53" s="41">
        <f>N194</f>
        <v>0</v>
      </c>
      <c r="BF53" s="41" t="str">
        <f>""&amp;N194</f>
        <v/>
      </c>
      <c r="BG53" s="41" t="b">
        <v>1</v>
      </c>
      <c r="BH53" s="41" t="b">
        <v>0</v>
      </c>
      <c r="BK53" s="41" t="e">
        <f t="shared" ca="1" si="2"/>
        <v>#N/A</v>
      </c>
      <c r="BL53" s="41" t="e">
        <f t="shared" ca="1" si="3"/>
        <v>#N/A</v>
      </c>
      <c r="CN53" s="41" t="s">
        <v>985</v>
      </c>
      <c r="CO53" s="41" t="s">
        <v>134</v>
      </c>
    </row>
    <row r="54" spans="1:93" ht="15" hidden="1" x14ac:dyDescent="0.25">
      <c r="A54" s="55" t="s">
        <v>760</v>
      </c>
      <c r="AD54" s="41">
        <f>ROW()</f>
        <v>54</v>
      </c>
      <c r="AR54" s="41" t="s">
        <v>457</v>
      </c>
      <c r="AS54" s="41" t="s">
        <v>677</v>
      </c>
      <c r="AT54" s="41" t="s">
        <v>672</v>
      </c>
      <c r="AU54" s="41">
        <v>0</v>
      </c>
      <c r="AV54" s="41" t="s">
        <v>89</v>
      </c>
      <c r="AW54" s="42" t="b">
        <v>1</v>
      </c>
      <c r="AY54" s="42" t="b">
        <v>1</v>
      </c>
      <c r="AZ54" s="42" t="b">
        <v>0</v>
      </c>
      <c r="BB54" s="41" t="s">
        <v>678</v>
      </c>
      <c r="BC54" s="41" t="s">
        <v>348</v>
      </c>
      <c r="BD54" s="42" t="b">
        <v>1</v>
      </c>
      <c r="BE54" s="41" t="str">
        <f>N196</f>
        <v>0</v>
      </c>
      <c r="BF54" s="41" t="str">
        <f>""&amp;N196</f>
        <v>0</v>
      </c>
      <c r="BG54" s="41" t="b">
        <v>0</v>
      </c>
      <c r="BH54" s="41" t="b">
        <v>0</v>
      </c>
      <c r="BK54" s="41" t="e">
        <f t="shared" ca="1" si="2"/>
        <v>#N/A</v>
      </c>
      <c r="BL54" s="41" t="e">
        <f t="shared" ca="1" si="3"/>
        <v>#N/A</v>
      </c>
      <c r="CN54" s="41" t="s">
        <v>986</v>
      </c>
      <c r="CO54" s="41" t="s">
        <v>149</v>
      </c>
    </row>
    <row r="55" spans="1:93" ht="15" hidden="1" x14ac:dyDescent="0.25">
      <c r="A55" s="55" t="s">
        <v>760</v>
      </c>
      <c r="B55" s="112" t="s">
        <v>679</v>
      </c>
      <c r="C55" s="112"/>
      <c r="D55" s="112" t="s">
        <v>680</v>
      </c>
      <c r="E55" s="112"/>
      <c r="F55" s="112"/>
      <c r="G55" s="112" t="s">
        <v>681</v>
      </c>
      <c r="H55" s="112"/>
      <c r="I55" s="112"/>
      <c r="J55" s="112"/>
      <c r="AD55" s="41">
        <f>ROW()</f>
        <v>55</v>
      </c>
      <c r="AR55" s="41" t="s">
        <v>457</v>
      </c>
      <c r="AS55" s="41" t="s">
        <v>682</v>
      </c>
      <c r="AT55" s="41" t="s">
        <v>672</v>
      </c>
      <c r="AU55" s="41">
        <v>0</v>
      </c>
      <c r="AV55" s="41" t="s">
        <v>92</v>
      </c>
      <c r="AW55" s="42" t="b">
        <v>1</v>
      </c>
      <c r="AY55" s="42" t="b">
        <v>0</v>
      </c>
      <c r="AZ55" s="42" t="b">
        <v>0</v>
      </c>
      <c r="BB55" s="41" t="s">
        <v>683</v>
      </c>
      <c r="BC55" s="41" t="s">
        <v>461</v>
      </c>
      <c r="BD55" s="42" t="b">
        <v>0</v>
      </c>
      <c r="BE55" s="41" t="s">
        <v>684</v>
      </c>
      <c r="BF55" s="41" t="s">
        <v>684</v>
      </c>
      <c r="BG55" s="41" t="b">
        <v>0</v>
      </c>
      <c r="BH55" s="41" t="b">
        <v>0</v>
      </c>
      <c r="BK55" s="41" t="s">
        <v>463</v>
      </c>
      <c r="BL55" s="41" t="s">
        <v>463</v>
      </c>
      <c r="CN55" s="41" t="s">
        <v>987</v>
      </c>
      <c r="CO55" s="41" t="s">
        <v>161</v>
      </c>
    </row>
    <row r="56" spans="1:93" ht="15" hidden="1" x14ac:dyDescent="0.25">
      <c r="A56" s="55" t="s">
        <v>760</v>
      </c>
      <c r="B56" s="132"/>
      <c r="C56" s="134"/>
      <c r="D56" s="126"/>
      <c r="E56" s="127"/>
      <c r="F56" s="128"/>
      <c r="G56" s="250"/>
      <c r="H56" s="251"/>
      <c r="I56" s="251"/>
      <c r="J56" s="252"/>
      <c r="AD56" s="41">
        <f>ROW()</f>
        <v>56</v>
      </c>
      <c r="AR56" s="41" t="s">
        <v>470</v>
      </c>
      <c r="AS56" s="41" t="s">
        <v>671</v>
      </c>
      <c r="AT56" s="41" t="s">
        <v>687</v>
      </c>
      <c r="AU56" s="41">
        <v>0</v>
      </c>
      <c r="AV56" s="41" t="s">
        <v>81</v>
      </c>
      <c r="AW56" s="42" t="b">
        <v>0</v>
      </c>
      <c r="AY56" s="42" t="b">
        <v>1</v>
      </c>
      <c r="AZ56" s="42" t="b">
        <v>0</v>
      </c>
      <c r="BB56" s="41" t="s">
        <v>688</v>
      </c>
      <c r="BC56" s="41" t="s">
        <v>461</v>
      </c>
      <c r="BD56" s="42" t="b">
        <v>0</v>
      </c>
      <c r="BE56" s="41" t="s">
        <v>689</v>
      </c>
      <c r="BF56" s="41" t="s">
        <v>689</v>
      </c>
      <c r="BG56" s="41" t="b">
        <v>0</v>
      </c>
      <c r="BH56" s="41" t="b">
        <v>0</v>
      </c>
      <c r="BK56" s="41" t="s">
        <v>463</v>
      </c>
      <c r="BL56" s="41" t="s">
        <v>463</v>
      </c>
      <c r="CN56" s="41" t="s">
        <v>991</v>
      </c>
      <c r="CO56" s="41" t="s">
        <v>170</v>
      </c>
    </row>
    <row r="57" spans="1:93" ht="15" x14ac:dyDescent="0.25">
      <c r="AD57" s="41">
        <f>ROW()</f>
        <v>57</v>
      </c>
      <c r="AR57" s="41" t="s">
        <v>470</v>
      </c>
      <c r="AS57" s="41" t="s">
        <v>690</v>
      </c>
      <c r="AT57" s="41" t="s">
        <v>687</v>
      </c>
      <c r="AU57" s="41">
        <v>0</v>
      </c>
      <c r="AV57" s="41" t="s">
        <v>86</v>
      </c>
      <c r="AW57" s="42" t="b">
        <v>1</v>
      </c>
      <c r="AY57" s="42" t="b">
        <v>1</v>
      </c>
      <c r="AZ57" s="42" t="b">
        <v>1</v>
      </c>
      <c r="BB57" s="41" t="s">
        <v>691</v>
      </c>
      <c r="BC57" s="41" t="s">
        <v>348</v>
      </c>
      <c r="BD57" s="42" t="b">
        <v>1</v>
      </c>
      <c r="BE57" s="41" t="str">
        <f t="shared" ref="BE57:BE68" si="4">F159</f>
        <v>10,000</v>
      </c>
      <c r="BF57" s="41" t="str">
        <f t="shared" ref="BF57:BF68" si="5">""&amp;F159</f>
        <v>10,000</v>
      </c>
      <c r="BG57" s="41" t="b">
        <v>1</v>
      </c>
      <c r="BH57" s="41" t="b">
        <v>1</v>
      </c>
      <c r="BK57" s="41" t="e">
        <f t="shared" ref="BK57:BK74" ca="1" si="6">_xlfn.FORMULATEXT(BE57)</f>
        <v>#N/A</v>
      </c>
      <c r="BL57" s="41" t="e">
        <f t="shared" ref="BL57:BL74" ca="1" si="7">_xlfn.FORMULATEXT(BE57)</f>
        <v>#N/A</v>
      </c>
      <c r="CN57" s="41" t="s">
        <v>992</v>
      </c>
      <c r="CO57" s="41" t="s">
        <v>176</v>
      </c>
    </row>
    <row r="58" spans="1:93" ht="15" x14ac:dyDescent="0.25">
      <c r="B58" s="47" t="s">
        <v>692</v>
      </c>
      <c r="N58" s="223"/>
      <c r="O58" s="224"/>
      <c r="P58" s="225"/>
      <c r="AD58" s="41">
        <f>ROW()</f>
        <v>58</v>
      </c>
      <c r="AR58" s="41" t="s">
        <v>470</v>
      </c>
      <c r="AS58" s="41" t="s">
        <v>694</v>
      </c>
      <c r="AT58" s="41" t="s">
        <v>687</v>
      </c>
      <c r="AU58" s="41">
        <v>0</v>
      </c>
      <c r="AV58" s="41" t="s">
        <v>89</v>
      </c>
      <c r="AW58" s="42" t="b">
        <v>1</v>
      </c>
      <c r="AY58" s="42" t="b">
        <v>1</v>
      </c>
      <c r="AZ58" s="42" t="b">
        <v>0</v>
      </c>
      <c r="BB58" s="41" t="s">
        <v>695</v>
      </c>
      <c r="BC58" s="41" t="s">
        <v>348</v>
      </c>
      <c r="BD58" s="42" t="b">
        <v>1</v>
      </c>
      <c r="BE58" s="41" t="str">
        <f t="shared" si="4"/>
        <v>0.00</v>
      </c>
      <c r="BF58" s="41" t="str">
        <f t="shared" si="5"/>
        <v>0.00</v>
      </c>
      <c r="BG58" s="41" t="b">
        <v>0</v>
      </c>
      <c r="BH58" s="41" t="b">
        <v>0</v>
      </c>
      <c r="BK58" s="41" t="e">
        <f t="shared" ca="1" si="6"/>
        <v>#N/A</v>
      </c>
      <c r="BL58" s="41" t="e">
        <f t="shared" ca="1" si="7"/>
        <v>#N/A</v>
      </c>
      <c r="CN58" s="41" t="s">
        <v>993</v>
      </c>
      <c r="CO58" s="41" t="s">
        <v>115</v>
      </c>
    </row>
    <row r="59" spans="1:93" ht="15" hidden="1" x14ac:dyDescent="0.25">
      <c r="A59" s="55" t="s">
        <v>760</v>
      </c>
      <c r="AD59" s="41">
        <f>ROW()</f>
        <v>59</v>
      </c>
      <c r="AR59" s="41" t="s">
        <v>470</v>
      </c>
      <c r="AS59" s="41" t="s">
        <v>697</v>
      </c>
      <c r="AT59" s="41" t="s">
        <v>687</v>
      </c>
      <c r="AU59" s="41">
        <v>0</v>
      </c>
      <c r="AV59" s="41" t="s">
        <v>92</v>
      </c>
      <c r="AW59" s="42" t="b">
        <v>1</v>
      </c>
      <c r="AY59" s="42" t="b">
        <v>1</v>
      </c>
      <c r="AZ59" s="42" t="b">
        <v>0</v>
      </c>
      <c r="BB59" s="41" t="s">
        <v>698</v>
      </c>
      <c r="BC59" s="41" t="s">
        <v>348</v>
      </c>
      <c r="BD59" s="42" t="b">
        <v>1</v>
      </c>
      <c r="BE59" s="41" t="str">
        <f t="shared" si="4"/>
        <v>0</v>
      </c>
      <c r="BF59" s="41" t="str">
        <f t="shared" si="5"/>
        <v>0</v>
      </c>
      <c r="BG59" s="41" t="b">
        <v>1</v>
      </c>
      <c r="BH59" s="41" t="b">
        <v>0</v>
      </c>
      <c r="BK59" s="41" t="e">
        <f t="shared" ca="1" si="6"/>
        <v>#N/A</v>
      </c>
      <c r="BL59" s="41" t="e">
        <f t="shared" ca="1" si="7"/>
        <v>#N/A</v>
      </c>
      <c r="CN59" s="41" t="s">
        <v>997</v>
      </c>
      <c r="CO59" s="41" t="s">
        <v>135</v>
      </c>
    </row>
    <row r="60" spans="1:93" ht="47.45" hidden="1" customHeight="1" x14ac:dyDescent="0.25">
      <c r="A60" s="55" t="s">
        <v>760</v>
      </c>
      <c r="B60" s="214" t="s">
        <v>699</v>
      </c>
      <c r="C60" s="214"/>
      <c r="D60" s="214"/>
      <c r="E60" s="214"/>
      <c r="F60" s="196" t="s">
        <v>700</v>
      </c>
      <c r="G60" s="196"/>
      <c r="H60" s="196"/>
      <c r="I60" s="196"/>
      <c r="J60" s="215" t="s">
        <v>701</v>
      </c>
      <c r="K60" s="215"/>
      <c r="L60" s="215"/>
      <c r="M60" s="215"/>
      <c r="N60" s="109" t="s">
        <v>702</v>
      </c>
      <c r="O60" s="109"/>
      <c r="P60" s="109"/>
      <c r="Q60" s="58"/>
      <c r="AD60" s="41">
        <f>ROW()</f>
        <v>60</v>
      </c>
      <c r="AR60" s="41" t="s">
        <v>470</v>
      </c>
      <c r="AS60" s="41" t="s">
        <v>703</v>
      </c>
      <c r="AT60" s="41" t="s">
        <v>687</v>
      </c>
      <c r="AU60" s="41">
        <v>0</v>
      </c>
      <c r="AV60" s="41" t="s">
        <v>95</v>
      </c>
      <c r="AW60" s="42" t="b">
        <v>1</v>
      </c>
      <c r="AY60" s="42" t="b">
        <v>0</v>
      </c>
      <c r="AZ60" s="42" t="b">
        <v>0</v>
      </c>
      <c r="BB60" s="41" t="s">
        <v>704</v>
      </c>
      <c r="BC60" s="41" t="s">
        <v>348</v>
      </c>
      <c r="BD60" s="42" t="b">
        <v>1</v>
      </c>
      <c r="BE60" s="41" t="str">
        <f t="shared" si="4"/>
        <v>0</v>
      </c>
      <c r="BF60" s="41" t="str">
        <f t="shared" si="5"/>
        <v>0</v>
      </c>
      <c r="BG60" s="41" t="b">
        <v>1</v>
      </c>
      <c r="BH60" s="41" t="b">
        <v>0</v>
      </c>
      <c r="BK60" s="41" t="e">
        <f t="shared" ca="1" si="6"/>
        <v>#N/A</v>
      </c>
      <c r="BL60" s="41" t="e">
        <f t="shared" ca="1" si="7"/>
        <v>#N/A</v>
      </c>
      <c r="CN60" s="41" t="s">
        <v>998</v>
      </c>
      <c r="CO60" s="41" t="s">
        <v>150</v>
      </c>
    </row>
    <row r="61" spans="1:93" ht="15" hidden="1" x14ac:dyDescent="0.25">
      <c r="A61" s="55" t="s">
        <v>760</v>
      </c>
      <c r="B61" s="126"/>
      <c r="C61" s="127"/>
      <c r="D61" s="127"/>
      <c r="E61" s="128"/>
      <c r="F61" s="126"/>
      <c r="G61" s="127"/>
      <c r="H61" s="127"/>
      <c r="I61" s="128"/>
      <c r="J61" s="126"/>
      <c r="K61" s="127"/>
      <c r="L61" s="127"/>
      <c r="M61" s="128"/>
      <c r="N61" s="161"/>
      <c r="O61" s="162"/>
      <c r="P61" s="163"/>
      <c r="Q61" s="43"/>
      <c r="AD61" s="41">
        <f>ROW()</f>
        <v>61</v>
      </c>
      <c r="AR61" s="41" t="s">
        <v>479</v>
      </c>
      <c r="AS61" s="41" t="s">
        <v>671</v>
      </c>
      <c r="AT61" s="41" t="s">
        <v>706</v>
      </c>
      <c r="AU61" s="41">
        <v>0</v>
      </c>
      <c r="AV61" s="41" t="s">
        <v>81</v>
      </c>
      <c r="AW61" s="42" t="b">
        <v>0</v>
      </c>
      <c r="AY61" s="42" t="b">
        <v>1</v>
      </c>
      <c r="AZ61" s="42" t="b">
        <v>0</v>
      </c>
      <c r="BB61" s="41" t="s">
        <v>707</v>
      </c>
      <c r="BC61" s="41" t="s">
        <v>348</v>
      </c>
      <c r="BD61" s="42" t="b">
        <v>1</v>
      </c>
      <c r="BE61" s="41" t="str">
        <f t="shared" si="4"/>
        <v>0</v>
      </c>
      <c r="BF61" s="41" t="str">
        <f t="shared" si="5"/>
        <v>0</v>
      </c>
      <c r="BG61" s="41" t="b">
        <v>1</v>
      </c>
      <c r="BH61" s="41" t="b">
        <v>0</v>
      </c>
      <c r="BK61" s="41" t="e">
        <f t="shared" ca="1" si="6"/>
        <v>#N/A</v>
      </c>
      <c r="BL61" s="41" t="e">
        <f t="shared" ca="1" si="7"/>
        <v>#N/A</v>
      </c>
      <c r="CN61" s="41" t="s">
        <v>999</v>
      </c>
      <c r="CO61" s="41" t="s">
        <v>116</v>
      </c>
    </row>
    <row r="62" spans="1:93" ht="15" x14ac:dyDescent="0.25">
      <c r="AD62" s="41">
        <f>ROW()</f>
        <v>62</v>
      </c>
      <c r="AR62" s="41" t="s">
        <v>479</v>
      </c>
      <c r="AS62" s="41" t="s">
        <v>675</v>
      </c>
      <c r="AT62" s="41" t="s">
        <v>706</v>
      </c>
      <c r="AU62" s="41">
        <v>0</v>
      </c>
      <c r="AV62" s="41" t="s">
        <v>86</v>
      </c>
      <c r="AW62" s="42" t="b">
        <v>1</v>
      </c>
      <c r="AY62" s="42" t="b">
        <v>1</v>
      </c>
      <c r="AZ62" s="42" t="b">
        <v>0</v>
      </c>
      <c r="BB62" s="41" t="s">
        <v>708</v>
      </c>
      <c r="BC62" s="41" t="s">
        <v>348</v>
      </c>
      <c r="BD62" s="42" t="b">
        <v>1</v>
      </c>
      <c r="BE62" s="41" t="str">
        <f t="shared" si="4"/>
        <v>0</v>
      </c>
      <c r="BF62" s="41" t="str">
        <f t="shared" si="5"/>
        <v>0</v>
      </c>
      <c r="BG62" s="41" t="b">
        <v>1</v>
      </c>
      <c r="BH62" s="41" t="b">
        <v>0</v>
      </c>
      <c r="BK62" s="41" t="e">
        <f t="shared" ca="1" si="6"/>
        <v>#N/A</v>
      </c>
      <c r="BL62" s="41" t="e">
        <f t="shared" ca="1" si="7"/>
        <v>#N/A</v>
      </c>
      <c r="CN62" s="41" t="s">
        <v>1002</v>
      </c>
      <c r="CO62" s="41" t="s">
        <v>117</v>
      </c>
    </row>
    <row r="63" spans="1:93" ht="15" x14ac:dyDescent="0.25">
      <c r="B63" s="55" t="s">
        <v>709</v>
      </c>
      <c r="N63" s="216"/>
      <c r="O63" s="216"/>
      <c r="P63" s="216"/>
      <c r="AA63" s="78">
        <v>1</v>
      </c>
      <c r="AB63" s="41">
        <f>IF(AC63="Y",1,2)</f>
        <v>1</v>
      </c>
      <c r="AC63" s="41" t="s">
        <v>542</v>
      </c>
      <c r="AD63" s="41">
        <f>ROW()</f>
        <v>63</v>
      </c>
      <c r="AR63" s="41" t="s">
        <v>479</v>
      </c>
      <c r="AS63" s="41" t="s">
        <v>677</v>
      </c>
      <c r="AT63" s="41" t="s">
        <v>706</v>
      </c>
      <c r="AU63" s="41">
        <v>0</v>
      </c>
      <c r="AV63" s="41" t="s">
        <v>89</v>
      </c>
      <c r="AW63" s="42" t="b">
        <v>1</v>
      </c>
      <c r="AY63" s="42" t="b">
        <v>1</v>
      </c>
      <c r="AZ63" s="42" t="b">
        <v>0</v>
      </c>
      <c r="BB63" s="41" t="s">
        <v>711</v>
      </c>
      <c r="BC63" s="41" t="s">
        <v>348</v>
      </c>
      <c r="BD63" s="42" t="b">
        <v>1</v>
      </c>
      <c r="BE63" s="41" t="str">
        <f t="shared" si="4"/>
        <v>0</v>
      </c>
      <c r="BF63" s="41" t="str">
        <f t="shared" si="5"/>
        <v>0</v>
      </c>
      <c r="BG63" s="41" t="b">
        <v>1</v>
      </c>
      <c r="BH63" s="41" t="b">
        <v>0</v>
      </c>
      <c r="BK63" s="41" t="e">
        <f t="shared" ca="1" si="6"/>
        <v>#N/A</v>
      </c>
      <c r="BL63" s="41" t="e">
        <f t="shared" ca="1" si="7"/>
        <v>#N/A</v>
      </c>
      <c r="CN63" s="41" t="s">
        <v>1009</v>
      </c>
      <c r="CO63" s="41" t="s">
        <v>136</v>
      </c>
    </row>
    <row r="64" spans="1:93" ht="15" x14ac:dyDescent="0.25">
      <c r="AD64" s="41">
        <f>ROW()</f>
        <v>64</v>
      </c>
      <c r="AR64" s="41" t="s">
        <v>479</v>
      </c>
      <c r="AS64" s="41" t="s">
        <v>682</v>
      </c>
      <c r="AT64" s="41" t="s">
        <v>706</v>
      </c>
      <c r="AU64" s="41">
        <v>0</v>
      </c>
      <c r="AV64" s="41" t="s">
        <v>92</v>
      </c>
      <c r="AW64" s="42" t="b">
        <v>1</v>
      </c>
      <c r="AY64" s="42" t="b">
        <v>0</v>
      </c>
      <c r="AZ64" s="42" t="b">
        <v>0</v>
      </c>
      <c r="BB64" s="41" t="s">
        <v>712</v>
      </c>
      <c r="BC64" s="41" t="s">
        <v>348</v>
      </c>
      <c r="BD64" s="42" t="b">
        <v>1</v>
      </c>
      <c r="BE64" s="41" t="str">
        <f t="shared" si="4"/>
        <v>0</v>
      </c>
      <c r="BF64" s="41" t="str">
        <f t="shared" si="5"/>
        <v>0</v>
      </c>
      <c r="BG64" s="41" t="b">
        <v>1</v>
      </c>
      <c r="BH64" s="41" t="b">
        <v>0</v>
      </c>
      <c r="BK64" s="41" t="e">
        <f t="shared" ca="1" si="6"/>
        <v>#N/A</v>
      </c>
      <c r="BL64" s="41" t="e">
        <f t="shared" ca="1" si="7"/>
        <v>#N/A</v>
      </c>
      <c r="CN64" s="41" t="s">
        <v>1010</v>
      </c>
      <c r="CO64" s="41" t="s">
        <v>151</v>
      </c>
    </row>
    <row r="65" spans="1:93" ht="15" x14ac:dyDescent="0.25">
      <c r="B65" s="47" t="s">
        <v>713</v>
      </c>
      <c r="N65" s="119" t="s">
        <v>714</v>
      </c>
      <c r="O65" s="120"/>
      <c r="P65" s="121"/>
      <c r="AD65" s="41">
        <f>ROW()</f>
        <v>65</v>
      </c>
      <c r="AR65" s="41" t="s">
        <v>486</v>
      </c>
      <c r="AS65" s="41" t="s">
        <v>671</v>
      </c>
      <c r="AT65" s="41" t="s">
        <v>715</v>
      </c>
      <c r="AU65" s="41">
        <v>0</v>
      </c>
      <c r="AV65" s="41" t="s">
        <v>81</v>
      </c>
      <c r="AW65" s="42" t="b">
        <v>0</v>
      </c>
      <c r="AY65" s="42" t="b">
        <v>1</v>
      </c>
      <c r="AZ65" s="42" t="b">
        <v>0</v>
      </c>
      <c r="BB65" s="41" t="s">
        <v>716</v>
      </c>
      <c r="BC65" s="41" t="s">
        <v>348</v>
      </c>
      <c r="BD65" s="42" t="b">
        <v>1</v>
      </c>
      <c r="BE65" s="41" t="str">
        <f t="shared" si="4"/>
        <v>0</v>
      </c>
      <c r="BF65" s="41" t="str">
        <f t="shared" si="5"/>
        <v>0</v>
      </c>
      <c r="BG65" s="41" t="b">
        <v>1</v>
      </c>
      <c r="BH65" s="41" t="b">
        <v>0</v>
      </c>
      <c r="BK65" s="41" t="e">
        <f t="shared" ca="1" si="6"/>
        <v>#N/A</v>
      </c>
      <c r="BL65" s="41" t="e">
        <f t="shared" ca="1" si="7"/>
        <v>#N/A</v>
      </c>
      <c r="CN65" s="41" t="s">
        <v>1011</v>
      </c>
      <c r="CO65" s="41" t="s">
        <v>162</v>
      </c>
    </row>
    <row r="66" spans="1:93" ht="15" x14ac:dyDescent="0.25">
      <c r="AD66" s="41">
        <f>ROW()</f>
        <v>66</v>
      </c>
      <c r="AR66" s="41" t="s">
        <v>486</v>
      </c>
      <c r="AS66" s="41" t="s">
        <v>690</v>
      </c>
      <c r="AT66" s="41" t="s">
        <v>715</v>
      </c>
      <c r="AU66" s="41">
        <v>0</v>
      </c>
      <c r="AV66" s="41" t="s">
        <v>86</v>
      </c>
      <c r="AW66" s="42" t="b">
        <v>1</v>
      </c>
      <c r="AY66" s="42" t="b">
        <v>1</v>
      </c>
      <c r="AZ66" s="42" t="b">
        <v>1</v>
      </c>
      <c r="BB66" s="41" t="s">
        <v>717</v>
      </c>
      <c r="BC66" s="41" t="s">
        <v>348</v>
      </c>
      <c r="BD66" s="42" t="b">
        <v>1</v>
      </c>
      <c r="BE66" s="41" t="str">
        <f t="shared" si="4"/>
        <v>0</v>
      </c>
      <c r="BF66" s="41" t="str">
        <f t="shared" si="5"/>
        <v>0</v>
      </c>
      <c r="BG66" s="41" t="b">
        <v>1</v>
      </c>
      <c r="BH66" s="41" t="b">
        <v>0</v>
      </c>
      <c r="BK66" s="41" t="e">
        <f t="shared" ca="1" si="6"/>
        <v>#N/A</v>
      </c>
      <c r="BL66" s="41" t="e">
        <f t="shared" ca="1" si="7"/>
        <v>#N/A</v>
      </c>
      <c r="CN66" s="41" t="s">
        <v>1014</v>
      </c>
      <c r="CO66" s="41" t="s">
        <v>171</v>
      </c>
    </row>
    <row r="67" spans="1:93" ht="15" x14ac:dyDescent="0.25">
      <c r="B67" s="47" t="s">
        <v>718</v>
      </c>
      <c r="N67" s="221" t="s">
        <v>719</v>
      </c>
      <c r="O67" s="222"/>
      <c r="P67" s="131"/>
      <c r="AD67" s="41">
        <f>ROW()</f>
        <v>67</v>
      </c>
      <c r="AR67" s="41" t="s">
        <v>486</v>
      </c>
      <c r="AS67" s="41" t="s">
        <v>694</v>
      </c>
      <c r="AT67" s="41" t="s">
        <v>715</v>
      </c>
      <c r="AU67" s="41">
        <v>0</v>
      </c>
      <c r="AV67" s="41" t="s">
        <v>89</v>
      </c>
      <c r="AW67" s="42" t="b">
        <v>1</v>
      </c>
      <c r="AY67" s="42" t="b">
        <v>1</v>
      </c>
      <c r="AZ67" s="42" t="b">
        <v>0</v>
      </c>
      <c r="BB67" s="41" t="s">
        <v>720</v>
      </c>
      <c r="BC67" s="41" t="s">
        <v>348</v>
      </c>
      <c r="BD67" s="42" t="b">
        <v>1</v>
      </c>
      <c r="BE67" s="41" t="str">
        <f t="shared" si="4"/>
        <v>0</v>
      </c>
      <c r="BF67" s="41" t="str">
        <f t="shared" si="5"/>
        <v>0</v>
      </c>
      <c r="BG67" s="41" t="b">
        <v>1</v>
      </c>
      <c r="BH67" s="41" t="b">
        <v>0</v>
      </c>
      <c r="BK67" s="41" t="e">
        <f t="shared" ca="1" si="6"/>
        <v>#N/A</v>
      </c>
      <c r="BL67" s="41" t="e">
        <f t="shared" ca="1" si="7"/>
        <v>#N/A</v>
      </c>
      <c r="CN67" s="41" t="s">
        <v>1015</v>
      </c>
      <c r="CO67" s="41" t="s">
        <v>177</v>
      </c>
    </row>
    <row r="68" spans="1:93" ht="15" x14ac:dyDescent="0.25">
      <c r="AD68" s="41">
        <f>ROW()</f>
        <v>68</v>
      </c>
      <c r="AR68" s="41" t="s">
        <v>486</v>
      </c>
      <c r="AS68" s="41" t="s">
        <v>697</v>
      </c>
      <c r="AT68" s="41" t="s">
        <v>715</v>
      </c>
      <c r="AU68" s="41">
        <v>0</v>
      </c>
      <c r="AV68" s="41" t="s">
        <v>92</v>
      </c>
      <c r="AW68" s="42" t="b">
        <v>1</v>
      </c>
      <c r="AY68" s="42" t="b">
        <v>1</v>
      </c>
      <c r="AZ68" s="42" t="b">
        <v>0</v>
      </c>
      <c r="BB68" s="41" t="s">
        <v>721</v>
      </c>
      <c r="BC68" s="41" t="s">
        <v>348</v>
      </c>
      <c r="BD68" s="42" t="b">
        <v>1</v>
      </c>
      <c r="BE68" s="41">
        <f t="shared" si="4"/>
        <v>0</v>
      </c>
      <c r="BF68" s="41" t="str">
        <f t="shared" si="5"/>
        <v/>
      </c>
      <c r="BG68" s="41" t="b">
        <v>1</v>
      </c>
      <c r="BH68" s="41" t="b">
        <v>0</v>
      </c>
      <c r="BK68" s="41" t="e">
        <f t="shared" ca="1" si="6"/>
        <v>#N/A</v>
      </c>
      <c r="BL68" s="41" t="e">
        <f t="shared" ca="1" si="7"/>
        <v>#N/A</v>
      </c>
      <c r="CN68" s="41" t="s">
        <v>1016</v>
      </c>
      <c r="CO68" s="41" t="s">
        <v>183</v>
      </c>
    </row>
    <row r="69" spans="1:93" ht="15" x14ac:dyDescent="0.25">
      <c r="B69" s="55" t="s">
        <v>722</v>
      </c>
      <c r="N69" s="216"/>
      <c r="O69" s="216"/>
      <c r="P69" s="216"/>
      <c r="AA69" s="78">
        <v>2</v>
      </c>
      <c r="AB69" s="41">
        <f>IF(AC69="Y",1,2)</f>
        <v>2</v>
      </c>
      <c r="AC69" s="41" t="s">
        <v>93</v>
      </c>
      <c r="AD69" s="41">
        <f>ROW()</f>
        <v>69</v>
      </c>
      <c r="AR69" s="41" t="s">
        <v>486</v>
      </c>
      <c r="AS69" s="41" t="s">
        <v>703</v>
      </c>
      <c r="AT69" s="41" t="s">
        <v>715</v>
      </c>
      <c r="AU69" s="41">
        <v>0</v>
      </c>
      <c r="AV69" s="41" t="s">
        <v>95</v>
      </c>
      <c r="AW69" s="42" t="b">
        <v>1</v>
      </c>
      <c r="AY69" s="42" t="b">
        <v>0</v>
      </c>
      <c r="AZ69" s="42" t="b">
        <v>0</v>
      </c>
      <c r="BB69" s="41" t="s">
        <v>724</v>
      </c>
      <c r="BC69" s="41" t="s">
        <v>348</v>
      </c>
      <c r="BD69" s="42" t="b">
        <v>1</v>
      </c>
      <c r="BE69" s="41" t="str">
        <f>F172</f>
        <v>0.00</v>
      </c>
      <c r="BF69" s="41" t="str">
        <f>""&amp;F172</f>
        <v>0.00</v>
      </c>
      <c r="BG69" s="41" t="b">
        <v>0</v>
      </c>
      <c r="BH69" s="41" t="b">
        <v>0</v>
      </c>
      <c r="BK69" s="41" t="e">
        <f t="shared" ca="1" si="6"/>
        <v>#N/A</v>
      </c>
      <c r="BL69" s="41" t="e">
        <f t="shared" ca="1" si="7"/>
        <v>#N/A</v>
      </c>
      <c r="CN69" s="41" t="s">
        <v>1019</v>
      </c>
      <c r="CO69" s="41" t="s">
        <v>118</v>
      </c>
    </row>
    <row r="70" spans="1:93" ht="15" x14ac:dyDescent="0.25">
      <c r="AD70" s="41">
        <f>ROW()</f>
        <v>70</v>
      </c>
      <c r="AR70" s="41" t="s">
        <v>495</v>
      </c>
      <c r="AS70" s="41" t="s">
        <v>671</v>
      </c>
      <c r="AT70" s="41" t="s">
        <v>725</v>
      </c>
      <c r="AU70" s="41">
        <v>0</v>
      </c>
      <c r="AV70" s="41" t="s">
        <v>81</v>
      </c>
      <c r="AW70" s="42" t="b">
        <v>0</v>
      </c>
      <c r="AY70" s="42" t="b">
        <v>1</v>
      </c>
      <c r="AZ70" s="42" t="b">
        <v>0</v>
      </c>
      <c r="BB70" s="41" t="s">
        <v>726</v>
      </c>
      <c r="BC70" s="41" t="s">
        <v>348</v>
      </c>
      <c r="BD70" s="42" t="b">
        <v>1</v>
      </c>
      <c r="BE70" s="41" t="str">
        <f>F173</f>
        <v>0</v>
      </c>
      <c r="BF70" s="41" t="str">
        <f>""&amp;F173</f>
        <v>0</v>
      </c>
      <c r="BG70" s="41" t="b">
        <v>1</v>
      </c>
      <c r="BH70" s="41" t="b">
        <v>0</v>
      </c>
      <c r="BK70" s="41" t="e">
        <f t="shared" ca="1" si="6"/>
        <v>#N/A</v>
      </c>
      <c r="BL70" s="41" t="e">
        <f t="shared" ca="1" si="7"/>
        <v>#N/A</v>
      </c>
      <c r="CN70" s="41" t="s">
        <v>1020</v>
      </c>
      <c r="CO70" s="41" t="s">
        <v>137</v>
      </c>
    </row>
    <row r="71" spans="1:93" ht="15" x14ac:dyDescent="0.25">
      <c r="B71" s="47" t="s">
        <v>727</v>
      </c>
      <c r="N71" s="221"/>
      <c r="O71" s="222"/>
      <c r="P71" s="131"/>
      <c r="AD71" s="41">
        <f>ROW()</f>
        <v>71</v>
      </c>
      <c r="AR71" s="41" t="s">
        <v>495</v>
      </c>
      <c r="AS71" s="41" t="s">
        <v>675</v>
      </c>
      <c r="AT71" s="41" t="s">
        <v>725</v>
      </c>
      <c r="AU71" s="41">
        <v>0</v>
      </c>
      <c r="AV71" s="41" t="s">
        <v>86</v>
      </c>
      <c r="AW71" s="42" t="b">
        <v>1</v>
      </c>
      <c r="AY71" s="42" t="b">
        <v>1</v>
      </c>
      <c r="AZ71" s="42" t="b">
        <v>0</v>
      </c>
      <c r="BB71" s="41" t="s">
        <v>729</v>
      </c>
      <c r="BC71" s="41" t="s">
        <v>348</v>
      </c>
      <c r="BD71" s="42" t="b">
        <v>1</v>
      </c>
      <c r="BE71" s="41" t="str">
        <f>F174</f>
        <v>0</v>
      </c>
      <c r="BF71" s="41" t="str">
        <f>""&amp;F174</f>
        <v>0</v>
      </c>
      <c r="BG71" s="41" t="b">
        <v>1</v>
      </c>
      <c r="BH71" s="41" t="b">
        <v>0</v>
      </c>
      <c r="BK71" s="41" t="e">
        <f t="shared" ca="1" si="6"/>
        <v>#N/A</v>
      </c>
      <c r="BL71" s="41" t="e">
        <f t="shared" ca="1" si="7"/>
        <v>#N/A</v>
      </c>
      <c r="CN71" s="41" t="s">
        <v>1021</v>
      </c>
      <c r="CO71" s="41" t="s">
        <v>152</v>
      </c>
    </row>
    <row r="72" spans="1:93" ht="15" x14ac:dyDescent="0.25">
      <c r="B72" s="47" t="s">
        <v>730</v>
      </c>
      <c r="AD72" s="41">
        <f>ROW()</f>
        <v>72</v>
      </c>
      <c r="AR72" s="41" t="s">
        <v>495</v>
      </c>
      <c r="AS72" s="41" t="s">
        <v>677</v>
      </c>
      <c r="AT72" s="41" t="s">
        <v>725</v>
      </c>
      <c r="AU72" s="41">
        <v>0</v>
      </c>
      <c r="AV72" s="41" t="s">
        <v>89</v>
      </c>
      <c r="AW72" s="42" t="b">
        <v>1</v>
      </c>
      <c r="AY72" s="42" t="b">
        <v>1</v>
      </c>
      <c r="AZ72" s="42" t="b">
        <v>0</v>
      </c>
      <c r="BB72" s="41" t="s">
        <v>731</v>
      </c>
      <c r="BC72" s="41" t="s">
        <v>348</v>
      </c>
      <c r="BD72" s="42" t="b">
        <v>1</v>
      </c>
      <c r="BE72" s="41" t="str">
        <f>F175</f>
        <v>0</v>
      </c>
      <c r="BF72" s="41" t="str">
        <f>""&amp;F175</f>
        <v>0</v>
      </c>
      <c r="BG72" s="41" t="b">
        <v>1</v>
      </c>
      <c r="BH72" s="41" t="b">
        <v>0</v>
      </c>
      <c r="BK72" s="41" t="e">
        <f t="shared" ca="1" si="6"/>
        <v>#N/A</v>
      </c>
      <c r="BL72" s="41" t="e">
        <f t="shared" ca="1" si="7"/>
        <v>#N/A</v>
      </c>
      <c r="CN72" s="41" t="s">
        <v>1024</v>
      </c>
      <c r="CO72" s="41" t="s">
        <v>163</v>
      </c>
    </row>
    <row r="73" spans="1:93" ht="15" x14ac:dyDescent="0.25">
      <c r="B73" s="47" t="s">
        <v>732</v>
      </c>
      <c r="N73" s="221"/>
      <c r="O73" s="222"/>
      <c r="P73" s="131"/>
      <c r="AD73" s="41">
        <f>ROW()</f>
        <v>73</v>
      </c>
      <c r="AR73" s="41" t="s">
        <v>495</v>
      </c>
      <c r="AS73" s="41" t="s">
        <v>682</v>
      </c>
      <c r="AT73" s="41" t="s">
        <v>725</v>
      </c>
      <c r="AU73" s="41">
        <v>0</v>
      </c>
      <c r="AV73" s="41" t="s">
        <v>92</v>
      </c>
      <c r="AW73" s="42" t="b">
        <v>1</v>
      </c>
      <c r="AY73" s="42" t="b">
        <v>0</v>
      </c>
      <c r="AZ73" s="42" t="b">
        <v>0</v>
      </c>
      <c r="BB73" s="41" t="s">
        <v>734</v>
      </c>
      <c r="BC73" s="41" t="s">
        <v>348</v>
      </c>
      <c r="BD73" s="42" t="b">
        <v>1</v>
      </c>
      <c r="BE73" s="41">
        <f>F176</f>
        <v>0</v>
      </c>
      <c r="BF73" s="41" t="str">
        <f>""&amp;F176</f>
        <v/>
      </c>
      <c r="BG73" s="41" t="b">
        <v>1</v>
      </c>
      <c r="BH73" s="41" t="b">
        <v>0</v>
      </c>
      <c r="BK73" s="41" t="e">
        <f t="shared" ca="1" si="6"/>
        <v>#N/A</v>
      </c>
      <c r="BL73" s="41" t="e">
        <f t="shared" ca="1" si="7"/>
        <v>#N/A</v>
      </c>
      <c r="CN73" s="41" t="s">
        <v>1025</v>
      </c>
      <c r="CO73" s="41" t="s">
        <v>172</v>
      </c>
    </row>
    <row r="74" spans="1:93" ht="15" x14ac:dyDescent="0.25">
      <c r="AD74" s="41">
        <f>ROW()</f>
        <v>74</v>
      </c>
      <c r="AR74" s="41" t="s">
        <v>503</v>
      </c>
      <c r="AS74" s="41" t="s">
        <v>671</v>
      </c>
      <c r="AT74" s="41" t="s">
        <v>735</v>
      </c>
      <c r="AU74" s="41">
        <v>0</v>
      </c>
      <c r="AV74" s="41" t="s">
        <v>81</v>
      </c>
      <c r="AW74" s="42" t="b">
        <v>0</v>
      </c>
      <c r="AY74" s="42" t="b">
        <v>1</v>
      </c>
      <c r="AZ74" s="42" t="b">
        <v>0</v>
      </c>
      <c r="BB74" s="60" t="s">
        <v>736</v>
      </c>
      <c r="BC74" s="41" t="s">
        <v>348</v>
      </c>
      <c r="BD74" s="42" t="b">
        <v>1</v>
      </c>
      <c r="BE74" s="41" t="str">
        <f>F178</f>
        <v>10000.00</v>
      </c>
      <c r="BF74" s="41" t="str">
        <f>""&amp;F178</f>
        <v>10000.00</v>
      </c>
      <c r="BG74" s="41" t="b">
        <v>0</v>
      </c>
      <c r="BH74" s="41" t="b">
        <v>0</v>
      </c>
      <c r="BK74" s="41" t="e">
        <f t="shared" ca="1" si="6"/>
        <v>#N/A</v>
      </c>
      <c r="BL74" s="41" t="e">
        <f t="shared" ca="1" si="7"/>
        <v>#N/A</v>
      </c>
      <c r="CN74" s="41" t="s">
        <v>1026</v>
      </c>
      <c r="CO74" s="41" t="s">
        <v>178</v>
      </c>
    </row>
    <row r="75" spans="1:93" ht="15" hidden="1" x14ac:dyDescent="0.25">
      <c r="A75" s="55" t="s">
        <v>760</v>
      </c>
      <c r="B75" s="72" t="s">
        <v>738</v>
      </c>
      <c r="AD75" s="41">
        <f>ROW()</f>
        <v>75</v>
      </c>
      <c r="AR75" s="41" t="s">
        <v>503</v>
      </c>
      <c r="AS75" s="41" t="s">
        <v>690</v>
      </c>
      <c r="AT75" s="41" t="s">
        <v>735</v>
      </c>
      <c r="AU75" s="41">
        <v>0</v>
      </c>
      <c r="AV75" s="41" t="s">
        <v>86</v>
      </c>
      <c r="AW75" s="42" t="b">
        <v>1</v>
      </c>
      <c r="AY75" s="42" t="b">
        <v>1</v>
      </c>
      <c r="AZ75" s="42" t="b">
        <v>1</v>
      </c>
      <c r="BB75" s="41" t="s">
        <v>739</v>
      </c>
      <c r="BC75" s="41" t="s">
        <v>461</v>
      </c>
      <c r="BD75" s="42" t="b">
        <v>0</v>
      </c>
      <c r="BE75" s="41" t="s">
        <v>684</v>
      </c>
      <c r="BF75" s="41" t="s">
        <v>684</v>
      </c>
      <c r="BG75" s="41" t="b">
        <v>0</v>
      </c>
      <c r="BH75" s="41" t="b">
        <v>0</v>
      </c>
      <c r="BK75" s="41" t="s">
        <v>463</v>
      </c>
      <c r="BL75" s="41" t="s">
        <v>463</v>
      </c>
      <c r="CN75" s="41" t="s">
        <v>1029</v>
      </c>
      <c r="CO75" s="41" t="s">
        <v>119</v>
      </c>
    </row>
    <row r="76" spans="1:93" ht="32.450000000000003" hidden="1" customHeight="1" x14ac:dyDescent="0.25">
      <c r="A76" s="55" t="s">
        <v>760</v>
      </c>
      <c r="B76" s="197"/>
      <c r="C76" s="198"/>
      <c r="D76" s="198"/>
      <c r="E76" s="198"/>
      <c r="F76" s="198"/>
      <c r="G76" s="198"/>
      <c r="H76" s="198"/>
      <c r="I76" s="198"/>
      <c r="J76" s="198"/>
      <c r="K76" s="198"/>
      <c r="L76" s="199"/>
      <c r="AD76" s="41">
        <f>ROW()</f>
        <v>76</v>
      </c>
      <c r="AR76" s="41" t="s">
        <v>503</v>
      </c>
      <c r="AS76" s="41" t="s">
        <v>694</v>
      </c>
      <c r="AT76" s="41" t="s">
        <v>735</v>
      </c>
      <c r="AU76" s="41">
        <v>0</v>
      </c>
      <c r="AV76" s="41" t="s">
        <v>89</v>
      </c>
      <c r="AW76" s="42" t="b">
        <v>1</v>
      </c>
      <c r="AY76" s="42" t="b">
        <v>1</v>
      </c>
      <c r="AZ76" s="42" t="b">
        <v>0</v>
      </c>
      <c r="BB76" s="41" t="s">
        <v>740</v>
      </c>
      <c r="BC76" s="41" t="s">
        <v>461</v>
      </c>
      <c r="BD76" s="42" t="b">
        <v>0</v>
      </c>
      <c r="BE76" s="41" t="s">
        <v>741</v>
      </c>
      <c r="BF76" s="41" t="s">
        <v>741</v>
      </c>
      <c r="BG76" s="41" t="b">
        <v>0</v>
      </c>
      <c r="BH76" s="41" t="b">
        <v>0</v>
      </c>
      <c r="BK76" s="41" t="s">
        <v>463</v>
      </c>
      <c r="BL76" s="41" t="s">
        <v>463</v>
      </c>
      <c r="CN76" s="41" t="s">
        <v>1039</v>
      </c>
      <c r="CO76" s="41" t="s">
        <v>120</v>
      </c>
    </row>
    <row r="77" spans="1:93" ht="15" hidden="1" x14ac:dyDescent="0.25">
      <c r="A77" s="55" t="s">
        <v>760</v>
      </c>
      <c r="AD77" s="41">
        <f>ROW()</f>
        <v>77</v>
      </c>
      <c r="AR77" s="41" t="s">
        <v>503</v>
      </c>
      <c r="AS77" s="41" t="s">
        <v>697</v>
      </c>
      <c r="AT77" s="41" t="s">
        <v>735</v>
      </c>
      <c r="AU77" s="41">
        <v>0</v>
      </c>
      <c r="AV77" s="41" t="s">
        <v>92</v>
      </c>
      <c r="AW77" s="42" t="b">
        <v>1</v>
      </c>
      <c r="AY77" s="42" t="b">
        <v>1</v>
      </c>
      <c r="AZ77" s="42" t="b">
        <v>0</v>
      </c>
      <c r="BB77" s="41" t="s">
        <v>742</v>
      </c>
      <c r="BC77" s="41" t="s">
        <v>348</v>
      </c>
      <c r="BD77" s="42" t="b">
        <v>1</v>
      </c>
      <c r="BE77" s="41" t="str">
        <f t="shared" ref="BE77:BE83" si="8">H159</f>
        <v>0</v>
      </c>
      <c r="BF77" s="41" t="str">
        <f t="shared" ref="BF77:BF83" si="9">""&amp;H159</f>
        <v>0</v>
      </c>
      <c r="BG77" s="41" t="b">
        <v>1</v>
      </c>
      <c r="BH77" s="41" t="b">
        <v>1</v>
      </c>
      <c r="BK77" s="41" t="e">
        <f t="shared" ref="BK77:BK83" ca="1" si="10">_xlfn.FORMULATEXT(BE77)</f>
        <v>#N/A</v>
      </c>
      <c r="BL77" s="41" t="e">
        <f t="shared" ref="BL77:BL83" ca="1" si="11">_xlfn.FORMULATEXT(BE77)</f>
        <v>#N/A</v>
      </c>
      <c r="CN77" s="41" t="s">
        <v>1040</v>
      </c>
      <c r="CO77" s="41" t="s">
        <v>121</v>
      </c>
    </row>
    <row r="78" spans="1:93" ht="15" x14ac:dyDescent="0.25">
      <c r="B78" s="45" t="s">
        <v>743</v>
      </c>
      <c r="AD78" s="41">
        <f>ROW()</f>
        <v>78</v>
      </c>
      <c r="AR78" s="41" t="s">
        <v>503</v>
      </c>
      <c r="AS78" s="41" t="s">
        <v>703</v>
      </c>
      <c r="AT78" s="41" t="s">
        <v>735</v>
      </c>
      <c r="AU78" s="41">
        <v>0</v>
      </c>
      <c r="AV78" s="41" t="s">
        <v>95</v>
      </c>
      <c r="AW78" s="42" t="b">
        <v>1</v>
      </c>
      <c r="AY78" s="42" t="b">
        <v>0</v>
      </c>
      <c r="AZ78" s="42" t="b">
        <v>0</v>
      </c>
      <c r="BB78" s="41" t="s">
        <v>744</v>
      </c>
      <c r="BC78" s="41" t="s">
        <v>348</v>
      </c>
      <c r="BD78" s="42" t="b">
        <v>1</v>
      </c>
      <c r="BE78" s="41" t="str">
        <f t="shared" si="8"/>
        <v>0.00</v>
      </c>
      <c r="BF78" s="41" t="str">
        <f t="shared" si="9"/>
        <v>0.00</v>
      </c>
      <c r="BG78" s="41" t="b">
        <v>0</v>
      </c>
      <c r="BH78" s="41" t="b">
        <v>0</v>
      </c>
      <c r="BK78" s="41" t="e">
        <f t="shared" ca="1" si="10"/>
        <v>#N/A</v>
      </c>
      <c r="BL78" s="41" t="e">
        <f t="shared" ca="1" si="11"/>
        <v>#N/A</v>
      </c>
      <c r="CN78" s="41" t="s">
        <v>1041</v>
      </c>
      <c r="CO78" s="41" t="s">
        <v>138</v>
      </c>
    </row>
    <row r="79" spans="1:93" ht="15" x14ac:dyDescent="0.25">
      <c r="AD79" s="41">
        <f>ROW()</f>
        <v>79</v>
      </c>
      <c r="AR79" s="41" t="s">
        <v>512</v>
      </c>
      <c r="AS79" s="41" t="s">
        <v>745</v>
      </c>
      <c r="AT79" s="41" t="s">
        <v>746</v>
      </c>
      <c r="AU79" s="41">
        <v>0</v>
      </c>
      <c r="AV79" s="41" t="s">
        <v>81</v>
      </c>
      <c r="AW79" s="42" t="b">
        <v>0</v>
      </c>
      <c r="AY79" s="42" t="b">
        <v>1</v>
      </c>
      <c r="AZ79" s="42" t="b">
        <v>0</v>
      </c>
      <c r="BB79" s="41" t="s">
        <v>747</v>
      </c>
      <c r="BC79" s="41" t="s">
        <v>348</v>
      </c>
      <c r="BD79" s="42" t="b">
        <v>1</v>
      </c>
      <c r="BE79" s="41" t="str">
        <f t="shared" si="8"/>
        <v>0</v>
      </c>
      <c r="BF79" s="41" t="str">
        <f t="shared" si="9"/>
        <v>0</v>
      </c>
      <c r="BG79" s="41" t="b">
        <v>1</v>
      </c>
      <c r="BH79" s="41" t="b">
        <v>0</v>
      </c>
      <c r="BK79" s="41" t="e">
        <f t="shared" ca="1" si="10"/>
        <v>#N/A</v>
      </c>
      <c r="BL79" s="41" t="e">
        <f t="shared" ca="1" si="11"/>
        <v>#N/A</v>
      </c>
      <c r="CN79" s="41" t="s">
        <v>1042</v>
      </c>
      <c r="CO79" s="41" t="s">
        <v>153</v>
      </c>
    </row>
    <row r="80" spans="1:93" ht="15" x14ac:dyDescent="0.25">
      <c r="B80" s="47" t="s">
        <v>748</v>
      </c>
      <c r="N80" s="91" t="s">
        <v>44</v>
      </c>
      <c r="O80" s="92"/>
      <c r="P80" s="93"/>
      <c r="AD80" s="41">
        <f>ROW()</f>
        <v>80</v>
      </c>
      <c r="AR80" s="41" t="s">
        <v>512</v>
      </c>
      <c r="AS80" s="41" t="s">
        <v>750</v>
      </c>
      <c r="AT80" s="41" t="s">
        <v>746</v>
      </c>
      <c r="AU80" s="41">
        <v>0</v>
      </c>
      <c r="AV80" s="41" t="s">
        <v>84</v>
      </c>
      <c r="AW80" s="42" t="b">
        <v>1</v>
      </c>
      <c r="AY80" s="42" t="b">
        <v>1</v>
      </c>
      <c r="AZ80" s="42" t="b">
        <v>0</v>
      </c>
      <c r="BB80" s="41" t="s">
        <v>751</v>
      </c>
      <c r="BC80" s="41" t="s">
        <v>348</v>
      </c>
      <c r="BD80" s="42" t="b">
        <v>1</v>
      </c>
      <c r="BE80" s="41" t="str">
        <f t="shared" si="8"/>
        <v>0</v>
      </c>
      <c r="BF80" s="41" t="str">
        <f t="shared" si="9"/>
        <v>0</v>
      </c>
      <c r="BG80" s="41" t="b">
        <v>1</v>
      </c>
      <c r="BH80" s="41" t="b">
        <v>0</v>
      </c>
      <c r="BK80" s="41" t="e">
        <f t="shared" ca="1" si="10"/>
        <v>#N/A</v>
      </c>
      <c r="BL80" s="41" t="e">
        <f t="shared" ca="1" si="11"/>
        <v>#N/A</v>
      </c>
      <c r="CN80" s="41" t="s">
        <v>1043</v>
      </c>
      <c r="CO80" s="41" t="s">
        <v>122</v>
      </c>
    </row>
    <row r="81" spans="2:93" ht="15" x14ac:dyDescent="0.25">
      <c r="AD81" s="41">
        <f>ROW()</f>
        <v>81</v>
      </c>
      <c r="AR81" s="41" t="s">
        <v>512</v>
      </c>
      <c r="AS81" s="41" t="s">
        <v>677</v>
      </c>
      <c r="AT81" s="41" t="s">
        <v>746</v>
      </c>
      <c r="AU81" s="41">
        <v>0</v>
      </c>
      <c r="AV81" s="41" t="s">
        <v>86</v>
      </c>
      <c r="AW81" s="42" t="b">
        <v>1</v>
      </c>
      <c r="AY81" s="42" t="b">
        <v>1</v>
      </c>
      <c r="AZ81" s="42" t="b">
        <v>0</v>
      </c>
      <c r="BB81" s="41" t="s">
        <v>752</v>
      </c>
      <c r="BC81" s="41" t="s">
        <v>348</v>
      </c>
      <c r="BD81" s="42" t="b">
        <v>1</v>
      </c>
      <c r="BE81" s="41" t="str">
        <f t="shared" si="8"/>
        <v>0</v>
      </c>
      <c r="BF81" s="41" t="str">
        <f t="shared" si="9"/>
        <v>0</v>
      </c>
      <c r="BG81" s="41" t="b">
        <v>1</v>
      </c>
      <c r="BH81" s="41" t="b">
        <v>0</v>
      </c>
      <c r="BK81" s="41" t="e">
        <f t="shared" ca="1" si="10"/>
        <v>#N/A</v>
      </c>
      <c r="BL81" s="41" t="e">
        <f t="shared" ca="1" si="11"/>
        <v>#N/A</v>
      </c>
      <c r="CN81" s="41" t="s">
        <v>1048</v>
      </c>
      <c r="CO81" s="41" t="s">
        <v>139</v>
      </c>
    </row>
    <row r="82" spans="2:93" ht="28.5" customHeight="1" x14ac:dyDescent="0.25">
      <c r="B82" s="103" t="s">
        <v>753</v>
      </c>
      <c r="C82" s="103"/>
      <c r="D82" s="103" t="s">
        <v>76</v>
      </c>
      <c r="E82" s="103"/>
      <c r="F82" s="103"/>
      <c r="G82" s="109" t="s">
        <v>754</v>
      </c>
      <c r="H82" s="109"/>
      <c r="I82" s="109"/>
      <c r="J82" s="109"/>
      <c r="K82" s="103" t="s">
        <v>78</v>
      </c>
      <c r="L82" s="103"/>
      <c r="M82" s="103"/>
      <c r="N82" s="103" t="s">
        <v>755</v>
      </c>
      <c r="O82" s="103"/>
      <c r="P82" s="103"/>
      <c r="Q82" s="103"/>
      <c r="R82" s="196" t="s">
        <v>756</v>
      </c>
      <c r="S82" s="196"/>
      <c r="T82" s="196"/>
      <c r="AD82" s="41">
        <f>ROW()</f>
        <v>82</v>
      </c>
      <c r="AR82" s="41" t="s">
        <v>512</v>
      </c>
      <c r="AS82" s="41" t="s">
        <v>757</v>
      </c>
      <c r="AT82" s="41" t="s">
        <v>746</v>
      </c>
      <c r="AU82" s="41">
        <v>0</v>
      </c>
      <c r="AV82" s="41" t="s">
        <v>88</v>
      </c>
      <c r="AW82" s="42" t="b">
        <v>1</v>
      </c>
      <c r="AY82" s="42" t="b">
        <v>1</v>
      </c>
      <c r="AZ82" s="42" t="b">
        <v>0</v>
      </c>
      <c r="BB82" s="41" t="s">
        <v>758</v>
      </c>
      <c r="BC82" s="41" t="s">
        <v>348</v>
      </c>
      <c r="BD82" s="42" t="b">
        <v>1</v>
      </c>
      <c r="BE82" s="41" t="str">
        <f t="shared" si="8"/>
        <v>0</v>
      </c>
      <c r="BF82" s="41" t="str">
        <f t="shared" si="9"/>
        <v>0</v>
      </c>
      <c r="BG82" s="41" t="b">
        <v>1</v>
      </c>
      <c r="BH82" s="41" t="b">
        <v>0</v>
      </c>
      <c r="BK82" s="41" t="e">
        <f t="shared" ca="1" si="10"/>
        <v>#N/A</v>
      </c>
      <c r="BL82" s="41" t="e">
        <f t="shared" ca="1" si="11"/>
        <v>#N/A</v>
      </c>
      <c r="CN82" s="41" t="s">
        <v>1049</v>
      </c>
      <c r="CO82" s="41" t="s">
        <v>154</v>
      </c>
    </row>
    <row r="83" spans="2:93" ht="15" x14ac:dyDescent="0.25">
      <c r="B83" s="132" t="s">
        <v>44</v>
      </c>
      <c r="C83" s="134"/>
      <c r="D83" s="91" t="s">
        <v>93</v>
      </c>
      <c r="E83" s="92"/>
      <c r="F83" s="93"/>
      <c r="G83" s="104" t="str">
        <f>VLOOKUP(D83,LookUpMaster!$G$2:$H$20,2,FALSE)</f>
        <v>Administrative and support service activities</v>
      </c>
      <c r="H83" s="104"/>
      <c r="I83" s="104"/>
      <c r="J83" s="105"/>
      <c r="K83" s="91" t="s">
        <v>152</v>
      </c>
      <c r="L83" s="92"/>
      <c r="M83" s="93"/>
      <c r="N83" s="104" t="str">
        <f>VLOOKUP(K83,LookUpMaster!$N$2:$O$84,2,FALSE)</f>
        <v>Travel agency, tour operator and other reservation service activities</v>
      </c>
      <c r="O83" s="104"/>
      <c r="P83" s="104"/>
      <c r="Q83" s="105"/>
      <c r="R83" s="88" t="s">
        <v>793</v>
      </c>
      <c r="S83" s="89"/>
      <c r="T83" s="90"/>
      <c r="AD83" s="41">
        <f>ROW()</f>
        <v>83</v>
      </c>
      <c r="AR83" s="41" t="s">
        <v>512</v>
      </c>
      <c r="AS83" s="41" t="s">
        <v>764</v>
      </c>
      <c r="AT83" s="41" t="s">
        <v>746</v>
      </c>
      <c r="AU83" s="41">
        <v>0</v>
      </c>
      <c r="AV83" s="41" t="s">
        <v>91</v>
      </c>
      <c r="AW83" s="42" t="b">
        <v>1</v>
      </c>
      <c r="AY83" s="42" t="b">
        <v>1</v>
      </c>
      <c r="AZ83" s="42" t="b">
        <v>0</v>
      </c>
      <c r="BB83" s="41" t="s">
        <v>765</v>
      </c>
      <c r="BC83" s="41" t="s">
        <v>348</v>
      </c>
      <c r="BD83" s="42" t="b">
        <v>1</v>
      </c>
      <c r="BE83" s="41" t="str">
        <f t="shared" si="8"/>
        <v>0</v>
      </c>
      <c r="BF83" s="41" t="str">
        <f t="shared" si="9"/>
        <v>0</v>
      </c>
      <c r="BG83" s="41" t="b">
        <v>1</v>
      </c>
      <c r="BH83" s="41" t="b">
        <v>0</v>
      </c>
      <c r="BK83" s="41" t="e">
        <f t="shared" ca="1" si="10"/>
        <v>#N/A</v>
      </c>
      <c r="BL83" s="41" t="e">
        <f t="shared" ca="1" si="11"/>
        <v>#N/A</v>
      </c>
      <c r="CN83" s="41" t="s">
        <v>1050</v>
      </c>
      <c r="CO83" s="41" t="s">
        <v>164</v>
      </c>
    </row>
    <row r="84" spans="2:93" ht="15" x14ac:dyDescent="0.25">
      <c r="B84" s="132" t="s">
        <v>28</v>
      </c>
      <c r="C84" s="134"/>
      <c r="D84" s="91"/>
      <c r="E84" s="92"/>
      <c r="F84" s="93"/>
      <c r="G84" s="104" t="e">
        <f>VLOOKUP(D84,LookUpMaster!$G$2:$H$20,2,FALSE)</f>
        <v>#N/A</v>
      </c>
      <c r="H84" s="104"/>
      <c r="I84" s="104"/>
      <c r="J84" s="105"/>
      <c r="K84" s="91"/>
      <c r="L84" s="92"/>
      <c r="M84" s="93"/>
      <c r="N84" s="104" t="e">
        <f>VLOOKUP(K84,LookUpMaster!$N$2:$O$84,2,FALSE)</f>
        <v>#N/A</v>
      </c>
      <c r="O84" s="104"/>
      <c r="P84" s="104"/>
      <c r="Q84" s="105"/>
      <c r="R84" s="88"/>
      <c r="S84" s="89"/>
      <c r="T84" s="90"/>
      <c r="AW84" s="42"/>
      <c r="BD84" s="42"/>
      <c r="CN84" s="41" t="s">
        <v>1054</v>
      </c>
      <c r="CO84" s="41" t="s">
        <v>123</v>
      </c>
    </row>
    <row r="85" spans="2:93" ht="15" x14ac:dyDescent="0.25">
      <c r="B85" s="132" t="s">
        <v>40</v>
      </c>
      <c r="C85" s="134"/>
      <c r="D85" s="91"/>
      <c r="E85" s="92"/>
      <c r="F85" s="93"/>
      <c r="G85" s="104" t="e">
        <f>VLOOKUP(D85,LookUpMaster!$G$2:$H$20,2,FALSE)</f>
        <v>#N/A</v>
      </c>
      <c r="H85" s="104"/>
      <c r="I85" s="104"/>
      <c r="J85" s="105"/>
      <c r="K85" s="91"/>
      <c r="L85" s="92"/>
      <c r="M85" s="93"/>
      <c r="N85" s="104" t="e">
        <f>VLOOKUP(K85,LookUpMaster!$N$2:$O$84,2,FALSE)</f>
        <v>#N/A</v>
      </c>
      <c r="O85" s="104"/>
      <c r="P85" s="104"/>
      <c r="Q85" s="105"/>
      <c r="R85" s="88"/>
      <c r="S85" s="89"/>
      <c r="T85" s="90"/>
      <c r="AW85" s="42"/>
      <c r="BD85" s="42"/>
      <c r="CN85" s="41" t="s">
        <v>1055</v>
      </c>
    </row>
    <row r="86" spans="2:93" ht="15" x14ac:dyDescent="0.25">
      <c r="B86" s="132" t="s">
        <v>55</v>
      </c>
      <c r="C86" s="134"/>
      <c r="D86" s="91"/>
      <c r="E86" s="92"/>
      <c r="F86" s="93"/>
      <c r="G86" s="104" t="e">
        <f>VLOOKUP(D86,LookUpMaster!$G$2:$H$20,2,FALSE)</f>
        <v>#N/A</v>
      </c>
      <c r="H86" s="104"/>
      <c r="I86" s="104"/>
      <c r="J86" s="105"/>
      <c r="K86" s="91"/>
      <c r="L86" s="92"/>
      <c r="M86" s="93"/>
      <c r="N86" s="104" t="e">
        <f>VLOOKUP(K86,LookUpMaster!$N$2:$O$84,2,FALSE)</f>
        <v>#N/A</v>
      </c>
      <c r="O86" s="104"/>
      <c r="P86" s="104"/>
      <c r="Q86" s="105"/>
      <c r="R86" s="88"/>
      <c r="S86" s="89"/>
      <c r="T86" s="90"/>
      <c r="AW86" s="42"/>
      <c r="BD86" s="42"/>
      <c r="CN86" s="41" t="s">
        <v>1056</v>
      </c>
    </row>
    <row r="87" spans="2:93" ht="15" x14ac:dyDescent="0.25">
      <c r="B87" s="132" t="s">
        <v>762</v>
      </c>
      <c r="C87" s="134"/>
      <c r="D87" s="91"/>
      <c r="E87" s="92"/>
      <c r="F87" s="93"/>
      <c r="G87" s="104" t="e">
        <f>VLOOKUP(D87,LookUpMaster!$G$2:$H$20,2,FALSE)</f>
        <v>#N/A</v>
      </c>
      <c r="H87" s="104"/>
      <c r="I87" s="104"/>
      <c r="J87" s="105"/>
      <c r="K87" s="91"/>
      <c r="L87" s="92"/>
      <c r="M87" s="93"/>
      <c r="N87" s="104" t="e">
        <f>VLOOKUP(K87,LookUpMaster!$N$2:$O$84,2,FALSE)</f>
        <v>#N/A</v>
      </c>
      <c r="O87" s="104"/>
      <c r="P87" s="104"/>
      <c r="Q87" s="105"/>
      <c r="R87" s="88"/>
      <c r="S87" s="89"/>
      <c r="T87" s="90"/>
      <c r="AW87" s="42"/>
      <c r="BD87" s="42"/>
      <c r="CN87" s="41" t="s">
        <v>1060</v>
      </c>
    </row>
    <row r="88" spans="2:93" ht="15" x14ac:dyDescent="0.25">
      <c r="B88" s="132" t="s">
        <v>36</v>
      </c>
      <c r="C88" s="134"/>
      <c r="D88" s="91"/>
      <c r="E88" s="92"/>
      <c r="F88" s="93"/>
      <c r="G88" s="104" t="e">
        <f>VLOOKUP(D88,LookUpMaster!$G$2:$H$20,2,FALSE)</f>
        <v>#N/A</v>
      </c>
      <c r="H88" s="104"/>
      <c r="I88" s="104"/>
      <c r="J88" s="105"/>
      <c r="K88" s="91"/>
      <c r="L88" s="92"/>
      <c r="M88" s="93"/>
      <c r="N88" s="104" t="e">
        <f>VLOOKUP(K88,LookUpMaster!$N$2:$O$84,2,FALSE)</f>
        <v>#N/A</v>
      </c>
      <c r="O88" s="104"/>
      <c r="P88" s="104"/>
      <c r="Q88" s="105"/>
      <c r="R88" s="88"/>
      <c r="S88" s="89"/>
      <c r="T88" s="90"/>
      <c r="AW88" s="42"/>
      <c r="BD88" s="42"/>
      <c r="CN88" s="41" t="s">
        <v>1061</v>
      </c>
    </row>
    <row r="89" spans="2:93" ht="15" x14ac:dyDescent="0.25">
      <c r="B89" s="132" t="s">
        <v>759</v>
      </c>
      <c r="C89" s="134"/>
      <c r="D89" s="91"/>
      <c r="E89" s="92"/>
      <c r="F89" s="93"/>
      <c r="G89" s="104" t="e">
        <f>VLOOKUP(D89,LookUpMaster!$G$2:$H$20,2,FALSE)</f>
        <v>#N/A</v>
      </c>
      <c r="H89" s="104"/>
      <c r="I89" s="104"/>
      <c r="J89" s="105"/>
      <c r="K89" s="91"/>
      <c r="L89" s="92"/>
      <c r="M89" s="93"/>
      <c r="N89" s="104" t="e">
        <f>VLOOKUP(K89,LookUpMaster!$N$2:$O$84,2,FALSE)</f>
        <v>#N/A</v>
      </c>
      <c r="O89" s="104"/>
      <c r="P89" s="104"/>
      <c r="Q89" s="105"/>
      <c r="R89" s="88"/>
      <c r="S89" s="89"/>
      <c r="T89" s="90"/>
      <c r="AW89" s="42"/>
      <c r="BD89" s="42"/>
      <c r="CN89" s="41" t="s">
        <v>1062</v>
      </c>
    </row>
    <row r="90" spans="2:93" ht="15" x14ac:dyDescent="0.25">
      <c r="B90" s="132" t="s">
        <v>1413</v>
      </c>
      <c r="C90" s="134"/>
      <c r="D90" s="91"/>
      <c r="E90" s="92"/>
      <c r="F90" s="93"/>
      <c r="G90" s="104" t="e">
        <f>VLOOKUP(D90,LookUpMaster!$G$2:$H$20,2,FALSE)</f>
        <v>#N/A</v>
      </c>
      <c r="H90" s="104"/>
      <c r="I90" s="104"/>
      <c r="J90" s="105"/>
      <c r="K90" s="91"/>
      <c r="L90" s="92"/>
      <c r="M90" s="93"/>
      <c r="N90" s="104" t="e">
        <f>VLOOKUP(K90,LookUpMaster!$N$2:$O$84,2,FALSE)</f>
        <v>#N/A</v>
      </c>
      <c r="O90" s="104"/>
      <c r="P90" s="104"/>
      <c r="Q90" s="105"/>
      <c r="R90" s="88"/>
      <c r="S90" s="89"/>
      <c r="T90" s="90"/>
      <c r="AW90" s="42"/>
      <c r="BD90" s="42"/>
      <c r="CN90" s="41" t="s">
        <v>1064</v>
      </c>
    </row>
    <row r="91" spans="2:93" ht="15" x14ac:dyDescent="0.25">
      <c r="B91" s="132" t="s">
        <v>69</v>
      </c>
      <c r="C91" s="134"/>
      <c r="D91" s="91"/>
      <c r="E91" s="92"/>
      <c r="F91" s="93"/>
      <c r="G91" s="104" t="e">
        <f>VLOOKUP(D91,LookUpMaster!$G$2:$H$20,2,FALSE)</f>
        <v>#N/A</v>
      </c>
      <c r="H91" s="104"/>
      <c r="I91" s="104"/>
      <c r="J91" s="105"/>
      <c r="K91" s="91"/>
      <c r="L91" s="92"/>
      <c r="M91" s="93"/>
      <c r="N91" s="104" t="e">
        <f>VLOOKUP(K91,LookUpMaster!$N$2:$O$84,2,FALSE)</f>
        <v>#N/A</v>
      </c>
      <c r="O91" s="104"/>
      <c r="P91" s="104"/>
      <c r="Q91" s="105"/>
      <c r="R91" s="88"/>
      <c r="S91" s="89"/>
      <c r="T91" s="90"/>
      <c r="AW91" s="42"/>
      <c r="BD91" s="42"/>
      <c r="CN91" s="41" t="s">
        <v>1068</v>
      </c>
    </row>
    <row r="92" spans="2:93" ht="15" x14ac:dyDescent="0.25">
      <c r="B92" s="132" t="s">
        <v>107</v>
      </c>
      <c r="C92" s="134"/>
      <c r="D92" s="91"/>
      <c r="E92" s="92"/>
      <c r="F92" s="93"/>
      <c r="G92" s="104" t="e">
        <f>VLOOKUP(D92,LookUpMaster!$G$2:$H$20,2,FALSE)</f>
        <v>#N/A</v>
      </c>
      <c r="H92" s="104"/>
      <c r="I92" s="104"/>
      <c r="J92" s="105"/>
      <c r="K92" s="91"/>
      <c r="L92" s="92"/>
      <c r="M92" s="93"/>
      <c r="N92" s="104" t="e">
        <f>VLOOKUP(K92,LookUpMaster!$N$2:$O$84,2,FALSE)</f>
        <v>#N/A</v>
      </c>
      <c r="O92" s="104"/>
      <c r="P92" s="104"/>
      <c r="Q92" s="105"/>
      <c r="R92" s="88"/>
      <c r="S92" s="89"/>
      <c r="T92" s="90"/>
      <c r="AW92" s="42"/>
      <c r="BD92" s="42"/>
      <c r="CN92" s="41" t="s">
        <v>1069</v>
      </c>
    </row>
    <row r="93" spans="2:93" ht="15" x14ac:dyDescent="0.25">
      <c r="B93" s="132" t="s">
        <v>128</v>
      </c>
      <c r="C93" s="134"/>
      <c r="D93" s="91"/>
      <c r="E93" s="92"/>
      <c r="F93" s="93"/>
      <c r="G93" s="104" t="e">
        <f>VLOOKUP(D93,LookUpMaster!$G$2:$H$20,2,FALSE)</f>
        <v>#N/A</v>
      </c>
      <c r="H93" s="104"/>
      <c r="I93" s="104"/>
      <c r="J93" s="105"/>
      <c r="K93" s="91"/>
      <c r="L93" s="92"/>
      <c r="M93" s="93"/>
      <c r="N93" s="104" t="e">
        <f>VLOOKUP(K93,LookUpMaster!$N$2:$O$84,2,FALSE)</f>
        <v>#N/A</v>
      </c>
      <c r="O93" s="104"/>
      <c r="P93" s="104"/>
      <c r="Q93" s="105"/>
      <c r="R93" s="88"/>
      <c r="S93" s="89"/>
      <c r="T93" s="90"/>
      <c r="AW93" s="42"/>
      <c r="BD93" s="42"/>
      <c r="CN93" s="41" t="s">
        <v>1070</v>
      </c>
    </row>
    <row r="94" spans="2:93" ht="15" x14ac:dyDescent="0.25">
      <c r="B94" s="132" t="s">
        <v>144</v>
      </c>
      <c r="C94" s="134"/>
      <c r="D94" s="91"/>
      <c r="E94" s="92"/>
      <c r="F94" s="93"/>
      <c r="G94" s="104" t="e">
        <f>VLOOKUP(D94,LookUpMaster!$G$2:$H$20,2,FALSE)</f>
        <v>#N/A</v>
      </c>
      <c r="H94" s="104"/>
      <c r="I94" s="104"/>
      <c r="J94" s="105"/>
      <c r="K94" s="91"/>
      <c r="L94" s="92"/>
      <c r="M94" s="93"/>
      <c r="N94" s="104" t="e">
        <f>VLOOKUP(K94,LookUpMaster!$N$2:$O$84,2,FALSE)</f>
        <v>#N/A</v>
      </c>
      <c r="O94" s="104"/>
      <c r="P94" s="104"/>
      <c r="Q94" s="105"/>
      <c r="R94" s="88"/>
      <c r="S94" s="89"/>
      <c r="T94" s="90"/>
      <c r="AW94" s="42"/>
      <c r="BD94" s="42"/>
      <c r="CN94" s="41" t="s">
        <v>1073</v>
      </c>
    </row>
    <row r="95" spans="2:93" ht="15" x14ac:dyDescent="0.25">
      <c r="B95" s="132" t="s">
        <v>158</v>
      </c>
      <c r="C95" s="134"/>
      <c r="D95" s="91"/>
      <c r="E95" s="92"/>
      <c r="F95" s="93"/>
      <c r="G95" s="104" t="e">
        <f>VLOOKUP(D95,LookUpMaster!$G$2:$H$20,2,FALSE)</f>
        <v>#N/A</v>
      </c>
      <c r="H95" s="104"/>
      <c r="I95" s="104"/>
      <c r="J95" s="105"/>
      <c r="K95" s="91"/>
      <c r="L95" s="92"/>
      <c r="M95" s="93"/>
      <c r="N95" s="104" t="e">
        <f>VLOOKUP(K95,LookUpMaster!$N$2:$O$84,2,FALSE)</f>
        <v>#N/A</v>
      </c>
      <c r="O95" s="104"/>
      <c r="P95" s="104"/>
      <c r="Q95" s="105"/>
      <c r="R95" s="88"/>
      <c r="S95" s="89"/>
      <c r="T95" s="90"/>
      <c r="AW95" s="42"/>
      <c r="BD95" s="42"/>
      <c r="CN95" s="41" t="s">
        <v>1074</v>
      </c>
    </row>
    <row r="96" spans="2:93" ht="15" x14ac:dyDescent="0.25">
      <c r="B96" s="132" t="s">
        <v>168</v>
      </c>
      <c r="C96" s="134"/>
      <c r="D96" s="91"/>
      <c r="E96" s="92"/>
      <c r="F96" s="93"/>
      <c r="G96" s="104" t="e">
        <f>VLOOKUP(D96,LookUpMaster!$G$2:$H$20,2,FALSE)</f>
        <v>#N/A</v>
      </c>
      <c r="H96" s="104"/>
      <c r="I96" s="104"/>
      <c r="J96" s="105"/>
      <c r="K96" s="91"/>
      <c r="L96" s="92"/>
      <c r="M96" s="93"/>
      <c r="N96" s="104" t="e">
        <f>VLOOKUP(K96,LookUpMaster!$N$2:$O$84,2,FALSE)</f>
        <v>#N/A</v>
      </c>
      <c r="O96" s="104"/>
      <c r="P96" s="104"/>
      <c r="Q96" s="105"/>
      <c r="R96" s="88"/>
      <c r="S96" s="89"/>
      <c r="T96" s="90"/>
      <c r="AW96" s="42"/>
      <c r="BD96" s="42"/>
      <c r="CN96" s="41" t="s">
        <v>1075</v>
      </c>
    </row>
    <row r="97" spans="1:92" ht="15" x14ac:dyDescent="0.25">
      <c r="B97" s="132" t="s">
        <v>175</v>
      </c>
      <c r="C97" s="134"/>
      <c r="D97" s="91"/>
      <c r="E97" s="92"/>
      <c r="F97" s="93"/>
      <c r="G97" s="104" t="e">
        <f>VLOOKUP(D97,LookUpMaster!$G$2:$H$20,2,FALSE)</f>
        <v>#N/A</v>
      </c>
      <c r="H97" s="104"/>
      <c r="I97" s="104"/>
      <c r="J97" s="105"/>
      <c r="K97" s="91"/>
      <c r="L97" s="92"/>
      <c r="M97" s="93"/>
      <c r="N97" s="104" t="e">
        <f>VLOOKUP(K97,LookUpMaster!$N$2:$O$84,2,FALSE)</f>
        <v>#N/A</v>
      </c>
      <c r="O97" s="104"/>
      <c r="P97" s="104"/>
      <c r="Q97" s="105"/>
      <c r="R97" s="88"/>
      <c r="S97" s="89"/>
      <c r="T97" s="90"/>
      <c r="AW97" s="42"/>
      <c r="BD97" s="42"/>
      <c r="CN97" s="41" t="s">
        <v>1078</v>
      </c>
    </row>
    <row r="98" spans="1:92" ht="15" x14ac:dyDescent="0.25">
      <c r="AD98" s="41">
        <f>ROW()</f>
        <v>98</v>
      </c>
      <c r="AR98" s="41" t="s">
        <v>512</v>
      </c>
      <c r="AS98" s="41" t="s">
        <v>766</v>
      </c>
      <c r="AT98" s="41" t="s">
        <v>746</v>
      </c>
      <c r="AU98" s="41">
        <v>0</v>
      </c>
      <c r="AV98" s="41" t="s">
        <v>93</v>
      </c>
      <c r="AW98" s="42" t="b">
        <v>1</v>
      </c>
      <c r="AY98" s="42" t="b">
        <v>1</v>
      </c>
      <c r="AZ98" s="42" t="b">
        <v>0</v>
      </c>
      <c r="BB98" s="41" t="s">
        <v>767</v>
      </c>
      <c r="BC98" s="41" t="s">
        <v>348</v>
      </c>
      <c r="BD98" s="42" t="b">
        <v>1</v>
      </c>
      <c r="BE98" s="41" t="str">
        <f>H166</f>
        <v>0</v>
      </c>
      <c r="BF98" s="41" t="str">
        <f>""&amp;H166</f>
        <v>0</v>
      </c>
      <c r="BG98" s="41" t="b">
        <v>1</v>
      </c>
      <c r="BH98" s="41" t="b">
        <v>0</v>
      </c>
      <c r="BK98" s="41" t="e">
        <f t="shared" ref="BK98:BK104" ca="1" si="12">_xlfn.FORMULATEXT(BE98)</f>
        <v>#N/A</v>
      </c>
      <c r="BL98" s="41" t="e">
        <f t="shared" ref="BL98:BL104" ca="1" si="13">_xlfn.FORMULATEXT(BE98)</f>
        <v>#N/A</v>
      </c>
      <c r="CN98" s="41" t="s">
        <v>1079</v>
      </c>
    </row>
    <row r="99" spans="1:92" ht="15" x14ac:dyDescent="0.25">
      <c r="B99" s="45" t="s">
        <v>768</v>
      </c>
      <c r="AD99" s="41">
        <f>ROW()</f>
        <v>99</v>
      </c>
      <c r="AR99" s="41" t="s">
        <v>519</v>
      </c>
      <c r="AS99" s="41" t="s">
        <v>769</v>
      </c>
      <c r="AT99" s="41" t="s">
        <v>770</v>
      </c>
      <c r="AU99" s="41">
        <v>0</v>
      </c>
      <c r="AV99" s="41" t="s">
        <v>81</v>
      </c>
      <c r="AW99" s="42" t="b">
        <v>0</v>
      </c>
      <c r="AY99" s="42" t="b">
        <v>1</v>
      </c>
      <c r="AZ99" s="42" t="b">
        <v>0</v>
      </c>
      <c r="BB99" s="41" t="s">
        <v>771</v>
      </c>
      <c r="BC99" s="41" t="s">
        <v>348</v>
      </c>
      <c r="BD99" s="42" t="b">
        <v>1</v>
      </c>
      <c r="BE99" s="41" t="str">
        <f>H167</f>
        <v>0</v>
      </c>
      <c r="BF99" s="41" t="str">
        <f>""&amp;H167</f>
        <v>0</v>
      </c>
      <c r="BG99" s="41" t="b">
        <v>1</v>
      </c>
      <c r="BH99" s="41" t="b">
        <v>0</v>
      </c>
      <c r="BK99" s="41" t="e">
        <f t="shared" ca="1" si="12"/>
        <v>#N/A</v>
      </c>
      <c r="BL99" s="41" t="e">
        <f t="shared" ca="1" si="13"/>
        <v>#N/A</v>
      </c>
      <c r="CN99" s="41" t="s">
        <v>1080</v>
      </c>
    </row>
    <row r="100" spans="1:92" ht="15" x14ac:dyDescent="0.25">
      <c r="AD100" s="41">
        <f>ROW()</f>
        <v>100</v>
      </c>
      <c r="AR100" s="41" t="s">
        <v>519</v>
      </c>
      <c r="AS100" s="41" t="s">
        <v>772</v>
      </c>
      <c r="AT100" s="41" t="s">
        <v>770</v>
      </c>
      <c r="AU100" s="41">
        <v>0</v>
      </c>
      <c r="AV100" s="41" t="s">
        <v>84</v>
      </c>
      <c r="AW100" s="42" t="b">
        <v>0</v>
      </c>
      <c r="AY100" s="42" t="b">
        <v>1</v>
      </c>
      <c r="AZ100" s="42" t="b">
        <v>0</v>
      </c>
      <c r="BB100" s="41" t="s">
        <v>773</v>
      </c>
      <c r="BC100" s="41" t="s">
        <v>348</v>
      </c>
      <c r="BD100" s="42" t="b">
        <v>1</v>
      </c>
      <c r="BE100" s="41" t="str">
        <f>H168</f>
        <v>0</v>
      </c>
      <c r="BF100" s="41" t="str">
        <f>""&amp;H168</f>
        <v>0</v>
      </c>
      <c r="BG100" s="41" t="b">
        <v>1</v>
      </c>
      <c r="BH100" s="41" t="b">
        <v>0</v>
      </c>
      <c r="BK100" s="41" t="e">
        <f t="shared" ca="1" si="12"/>
        <v>#N/A</v>
      </c>
      <c r="BL100" s="41" t="e">
        <f t="shared" ca="1" si="13"/>
        <v>#N/A</v>
      </c>
      <c r="CN100" s="41" t="s">
        <v>1083</v>
      </c>
    </row>
    <row r="101" spans="1:92" ht="15" x14ac:dyDescent="0.25">
      <c r="B101" s="47" t="s">
        <v>774</v>
      </c>
      <c r="N101" s="107" t="s">
        <v>158</v>
      </c>
      <c r="O101" s="166"/>
      <c r="P101" s="108"/>
      <c r="AD101" s="41">
        <f>ROW()</f>
        <v>101</v>
      </c>
      <c r="AR101" s="41" t="s">
        <v>519</v>
      </c>
      <c r="AS101" s="41" t="s">
        <v>776</v>
      </c>
      <c r="AT101" s="41" t="s">
        <v>770</v>
      </c>
      <c r="AU101" s="41">
        <v>0</v>
      </c>
      <c r="AV101" s="41" t="s">
        <v>87</v>
      </c>
      <c r="AW101" s="42" t="b">
        <v>0</v>
      </c>
      <c r="AY101" s="42" t="b">
        <v>1</v>
      </c>
      <c r="AZ101" s="42" t="b">
        <v>0</v>
      </c>
      <c r="BB101" s="41" t="s">
        <v>777</v>
      </c>
      <c r="BC101" s="41" t="s">
        <v>348</v>
      </c>
      <c r="BD101" s="42" t="b">
        <v>1</v>
      </c>
      <c r="BE101" s="41" t="str">
        <f>H169</f>
        <v>0</v>
      </c>
      <c r="BF101" s="41" t="str">
        <f>""&amp;H169</f>
        <v>0</v>
      </c>
      <c r="BG101" s="41" t="b">
        <v>1</v>
      </c>
      <c r="BH101" s="41" t="b">
        <v>0</v>
      </c>
      <c r="BK101" s="41" t="e">
        <f t="shared" ca="1" si="12"/>
        <v>#N/A</v>
      </c>
      <c r="BL101" s="41" t="e">
        <f t="shared" ca="1" si="13"/>
        <v>#N/A</v>
      </c>
      <c r="CN101" s="41" t="s">
        <v>1084</v>
      </c>
    </row>
    <row r="102" spans="1:92" ht="15" x14ac:dyDescent="0.25">
      <c r="A102" s="55" t="s">
        <v>760</v>
      </c>
      <c r="AD102" s="41">
        <f>ROW()</f>
        <v>102</v>
      </c>
      <c r="AR102" s="41" t="s">
        <v>519</v>
      </c>
      <c r="AS102" s="41" t="s">
        <v>779</v>
      </c>
      <c r="AT102" s="41" t="s">
        <v>770</v>
      </c>
      <c r="AU102" s="41">
        <v>0</v>
      </c>
      <c r="AV102" s="41" t="s">
        <v>90</v>
      </c>
      <c r="AW102" s="42" t="b">
        <v>0</v>
      </c>
      <c r="AY102" s="42" t="b">
        <v>1</v>
      </c>
      <c r="AZ102" s="42" t="b">
        <v>0</v>
      </c>
      <c r="BB102" s="41" t="s">
        <v>780</v>
      </c>
      <c r="BC102" s="41" t="s">
        <v>348</v>
      </c>
      <c r="BD102" s="42" t="b">
        <v>1</v>
      </c>
      <c r="BE102" s="41">
        <f>H170</f>
        <v>0</v>
      </c>
      <c r="BF102" s="41" t="str">
        <f>""&amp;H170</f>
        <v/>
      </c>
      <c r="BG102" s="41" t="b">
        <v>1</v>
      </c>
      <c r="BH102" s="41" t="b">
        <v>0</v>
      </c>
      <c r="BK102" s="41" t="e">
        <f t="shared" ca="1" si="12"/>
        <v>#N/A</v>
      </c>
      <c r="BL102" s="41" t="e">
        <f t="shared" ca="1" si="13"/>
        <v>#N/A</v>
      </c>
      <c r="CN102" s="41" t="s">
        <v>1855</v>
      </c>
    </row>
    <row r="103" spans="1:92" ht="30" customHeight="1" x14ac:dyDescent="0.25">
      <c r="A103" s="55" t="s">
        <v>760</v>
      </c>
      <c r="B103" s="202" t="s">
        <v>679</v>
      </c>
      <c r="C103" s="203"/>
      <c r="D103" s="103" t="s">
        <v>781</v>
      </c>
      <c r="E103" s="103"/>
      <c r="F103" s="103"/>
      <c r="G103" s="103" t="s">
        <v>782</v>
      </c>
      <c r="H103" s="103"/>
      <c r="I103" s="103"/>
      <c r="J103" s="103" t="s">
        <v>783</v>
      </c>
      <c r="K103" s="103"/>
      <c r="L103" s="103"/>
      <c r="M103" s="164" t="s">
        <v>784</v>
      </c>
      <c r="N103" s="164"/>
      <c r="O103" s="164"/>
      <c r="P103" s="103" t="s">
        <v>785</v>
      </c>
      <c r="Q103" s="103"/>
      <c r="R103" s="103"/>
      <c r="AD103" s="41">
        <f>ROW()</f>
        <v>103</v>
      </c>
      <c r="AR103" s="41" t="s">
        <v>519</v>
      </c>
      <c r="AS103" s="41" t="s">
        <v>786</v>
      </c>
      <c r="AT103" s="41" t="s">
        <v>770</v>
      </c>
      <c r="AU103" s="41">
        <v>0</v>
      </c>
      <c r="AV103" s="41" t="s">
        <v>93</v>
      </c>
      <c r="AW103" s="42" t="b">
        <v>1</v>
      </c>
      <c r="AY103" s="42" t="b">
        <v>1</v>
      </c>
      <c r="AZ103" s="42" t="b">
        <v>0</v>
      </c>
      <c r="BB103" s="41" t="s">
        <v>787</v>
      </c>
      <c r="BC103" s="41" t="s">
        <v>348</v>
      </c>
      <c r="BD103" s="42" t="b">
        <v>1</v>
      </c>
      <c r="BE103" s="41" t="str">
        <f>H172</f>
        <v>0.00</v>
      </c>
      <c r="BF103" s="41" t="str">
        <f>""&amp;H172</f>
        <v>0.00</v>
      </c>
      <c r="BG103" s="41" t="b">
        <v>0</v>
      </c>
      <c r="BH103" s="41" t="b">
        <v>0</v>
      </c>
      <c r="BK103" s="41" t="e">
        <f t="shared" ca="1" si="12"/>
        <v>#N/A</v>
      </c>
      <c r="BL103" s="41" t="e">
        <f t="shared" ca="1" si="13"/>
        <v>#N/A</v>
      </c>
      <c r="CN103" s="41" t="s">
        <v>1085</v>
      </c>
    </row>
    <row r="104" spans="1:92" ht="29.45" customHeight="1" x14ac:dyDescent="0.25">
      <c r="A104" s="55" t="s">
        <v>760</v>
      </c>
      <c r="B104" s="132" t="s">
        <v>44</v>
      </c>
      <c r="C104" s="189"/>
      <c r="D104" s="91" t="s">
        <v>789</v>
      </c>
      <c r="E104" s="92"/>
      <c r="F104" s="93"/>
      <c r="G104" s="91" t="s">
        <v>760</v>
      </c>
      <c r="H104" s="92"/>
      <c r="I104" s="93"/>
      <c r="J104" s="200" t="s">
        <v>791</v>
      </c>
      <c r="K104" s="201"/>
      <c r="L104" s="187"/>
      <c r="M104" s="91" t="s">
        <v>363</v>
      </c>
      <c r="N104" s="92"/>
      <c r="O104" s="93"/>
      <c r="P104" s="88" t="s">
        <v>793</v>
      </c>
      <c r="Q104" s="89"/>
      <c r="R104" s="90"/>
      <c r="AD104" s="41">
        <f>ROW()</f>
        <v>104</v>
      </c>
      <c r="AR104" s="60" t="s">
        <v>519</v>
      </c>
      <c r="AS104" s="60" t="s">
        <v>794</v>
      </c>
      <c r="AT104" s="60" t="s">
        <v>770</v>
      </c>
      <c r="AU104" s="60">
        <v>0</v>
      </c>
      <c r="AV104" s="60" t="s">
        <v>96</v>
      </c>
      <c r="AW104" s="42" t="b">
        <v>1</v>
      </c>
      <c r="AY104" s="61" t="b">
        <v>1</v>
      </c>
      <c r="AZ104" s="42" t="b">
        <v>0</v>
      </c>
      <c r="BB104" s="41" t="s">
        <v>795</v>
      </c>
      <c r="BC104" s="41" t="s">
        <v>348</v>
      </c>
      <c r="BD104" s="42" t="b">
        <v>1</v>
      </c>
      <c r="BE104" s="41" t="str">
        <f>H173</f>
        <v>0</v>
      </c>
      <c r="BF104" s="41" t="str">
        <f>""&amp;H173</f>
        <v>0</v>
      </c>
      <c r="BG104" s="41" t="b">
        <v>1</v>
      </c>
      <c r="BH104" s="41" t="b">
        <v>0</v>
      </c>
      <c r="BK104" s="41" t="e">
        <f t="shared" ca="1" si="12"/>
        <v>#N/A</v>
      </c>
      <c r="BL104" s="41" t="e">
        <f t="shared" ca="1" si="13"/>
        <v>#N/A</v>
      </c>
      <c r="CN104" s="41" t="s">
        <v>1088</v>
      </c>
    </row>
    <row r="105" spans="1:92" ht="29.45" customHeight="1" x14ac:dyDescent="0.25">
      <c r="B105" s="132" t="s">
        <v>28</v>
      </c>
      <c r="C105" s="189"/>
      <c r="D105" s="91" t="s">
        <v>1933</v>
      </c>
      <c r="E105" s="92"/>
      <c r="F105" s="93"/>
      <c r="G105" s="91" t="s">
        <v>760</v>
      </c>
      <c r="H105" s="92"/>
      <c r="I105" s="93"/>
      <c r="J105" s="200" t="s">
        <v>792</v>
      </c>
      <c r="K105" s="201"/>
      <c r="L105" s="187"/>
      <c r="M105" s="91" t="s">
        <v>386</v>
      </c>
      <c r="N105" s="92"/>
      <c r="O105" s="93"/>
      <c r="P105" s="88" t="s">
        <v>148</v>
      </c>
      <c r="Q105" s="89"/>
      <c r="R105" s="90"/>
      <c r="AR105" s="60"/>
      <c r="AS105" s="60"/>
      <c r="AT105" s="60"/>
      <c r="AU105" s="60"/>
      <c r="AV105" s="60"/>
      <c r="AW105" s="42"/>
      <c r="AY105" s="61"/>
      <c r="BD105" s="42"/>
      <c r="CN105" s="41" t="s">
        <v>1106</v>
      </c>
    </row>
    <row r="106" spans="1:92" ht="29.45" customHeight="1" x14ac:dyDescent="0.25">
      <c r="B106" s="132" t="s">
        <v>40</v>
      </c>
      <c r="C106" s="189"/>
      <c r="D106" s="91" t="s">
        <v>1934</v>
      </c>
      <c r="E106" s="92"/>
      <c r="F106" s="93"/>
      <c r="G106" s="91" t="s">
        <v>760</v>
      </c>
      <c r="H106" s="92"/>
      <c r="I106" s="93"/>
      <c r="J106" s="200" t="s">
        <v>790</v>
      </c>
      <c r="K106" s="201"/>
      <c r="L106" s="187"/>
      <c r="M106" s="91" t="s">
        <v>386</v>
      </c>
      <c r="N106" s="92"/>
      <c r="O106" s="93"/>
      <c r="P106" s="88" t="s">
        <v>148</v>
      </c>
      <c r="Q106" s="89"/>
      <c r="R106" s="90"/>
      <c r="AR106" s="60"/>
      <c r="AS106" s="60"/>
      <c r="AT106" s="60"/>
      <c r="AU106" s="60"/>
      <c r="AV106" s="60"/>
      <c r="AW106" s="42"/>
      <c r="AY106" s="61"/>
      <c r="BD106" s="42"/>
      <c r="CN106" s="41" t="s">
        <v>1135</v>
      </c>
    </row>
    <row r="107" spans="1:92" ht="29.45" customHeight="1" x14ac:dyDescent="0.25">
      <c r="B107" s="132" t="s">
        <v>55</v>
      </c>
      <c r="C107" s="189"/>
      <c r="D107" s="91" t="s">
        <v>1935</v>
      </c>
      <c r="E107" s="92"/>
      <c r="F107" s="93"/>
      <c r="G107" s="91" t="s">
        <v>760</v>
      </c>
      <c r="H107" s="92"/>
      <c r="I107" s="93"/>
      <c r="J107" s="200" t="s">
        <v>788</v>
      </c>
      <c r="K107" s="201"/>
      <c r="L107" s="187"/>
      <c r="M107" s="91" t="s">
        <v>386</v>
      </c>
      <c r="N107" s="92"/>
      <c r="O107" s="93"/>
      <c r="P107" s="88" t="s">
        <v>148</v>
      </c>
      <c r="Q107" s="89"/>
      <c r="R107" s="90"/>
      <c r="AR107" s="60"/>
      <c r="AS107" s="60"/>
      <c r="AT107" s="60"/>
      <c r="AU107" s="60"/>
      <c r="AV107" s="60"/>
      <c r="AW107" s="42"/>
      <c r="AY107" s="61"/>
      <c r="BD107" s="42"/>
      <c r="CN107" s="41" t="s">
        <v>1146</v>
      </c>
    </row>
    <row r="108" spans="1:92" ht="29.45" customHeight="1" x14ac:dyDescent="0.25">
      <c r="B108" s="132" t="s">
        <v>762</v>
      </c>
      <c r="C108" s="189"/>
      <c r="D108" s="91" t="s">
        <v>1936</v>
      </c>
      <c r="E108" s="92"/>
      <c r="F108" s="93"/>
      <c r="G108" s="91" t="s">
        <v>760</v>
      </c>
      <c r="H108" s="92"/>
      <c r="I108" s="93"/>
      <c r="J108" s="200" t="s">
        <v>761</v>
      </c>
      <c r="K108" s="201"/>
      <c r="L108" s="187"/>
      <c r="M108" s="91" t="s">
        <v>386</v>
      </c>
      <c r="N108" s="92"/>
      <c r="O108" s="93"/>
      <c r="P108" s="88" t="s">
        <v>148</v>
      </c>
      <c r="Q108" s="89"/>
      <c r="R108" s="90"/>
      <c r="AR108" s="60"/>
      <c r="AS108" s="60"/>
      <c r="AT108" s="60"/>
      <c r="AU108" s="60"/>
      <c r="AV108" s="60"/>
      <c r="AW108" s="42"/>
      <c r="AY108" s="61"/>
      <c r="BD108" s="42"/>
      <c r="CN108" s="41" t="s">
        <v>1147</v>
      </c>
    </row>
    <row r="109" spans="1:92" ht="29.45" customHeight="1" x14ac:dyDescent="0.25">
      <c r="B109" s="132" t="s">
        <v>36</v>
      </c>
      <c r="C109" s="189"/>
      <c r="D109" s="91" t="s">
        <v>1936</v>
      </c>
      <c r="E109" s="92"/>
      <c r="F109" s="93"/>
      <c r="G109" s="91" t="s">
        <v>760</v>
      </c>
      <c r="H109" s="92"/>
      <c r="I109" s="93"/>
      <c r="J109" s="200" t="s">
        <v>763</v>
      </c>
      <c r="K109" s="201"/>
      <c r="L109" s="187"/>
      <c r="M109" s="91" t="s">
        <v>386</v>
      </c>
      <c r="N109" s="92"/>
      <c r="O109" s="93"/>
      <c r="P109" s="88" t="s">
        <v>148</v>
      </c>
      <c r="Q109" s="89"/>
      <c r="R109" s="90"/>
      <c r="AR109" s="60"/>
      <c r="AS109" s="60"/>
      <c r="AT109" s="60"/>
      <c r="AU109" s="60"/>
      <c r="AV109" s="60"/>
      <c r="AW109" s="42"/>
      <c r="AY109" s="61"/>
      <c r="BD109" s="42"/>
      <c r="CN109" s="41" t="s">
        <v>1164</v>
      </c>
    </row>
    <row r="110" spans="1:92" ht="29.45" customHeight="1" x14ac:dyDescent="0.25">
      <c r="B110" s="132" t="s">
        <v>759</v>
      </c>
      <c r="C110" s="189"/>
      <c r="D110" s="91" t="s">
        <v>1937</v>
      </c>
      <c r="E110" s="92"/>
      <c r="F110" s="93"/>
      <c r="G110" s="91" t="s">
        <v>760</v>
      </c>
      <c r="H110" s="92"/>
      <c r="I110" s="93"/>
      <c r="J110" s="200" t="s">
        <v>1530</v>
      </c>
      <c r="K110" s="201"/>
      <c r="L110" s="187"/>
      <c r="M110" s="91" t="s">
        <v>386</v>
      </c>
      <c r="N110" s="92"/>
      <c r="O110" s="93"/>
      <c r="P110" s="88" t="s">
        <v>148</v>
      </c>
      <c r="Q110" s="89"/>
      <c r="R110" s="90"/>
      <c r="AR110" s="60"/>
      <c r="AS110" s="60"/>
      <c r="AT110" s="60"/>
      <c r="AU110" s="60"/>
      <c r="AV110" s="60"/>
      <c r="AW110" s="42"/>
      <c r="AY110" s="61"/>
      <c r="BD110" s="42"/>
      <c r="CN110" s="41" t="s">
        <v>1172</v>
      </c>
    </row>
    <row r="111" spans="1:92" ht="29.45" customHeight="1" x14ac:dyDescent="0.25">
      <c r="B111" s="132" t="s">
        <v>1413</v>
      </c>
      <c r="C111" s="189"/>
      <c r="D111" s="91"/>
      <c r="E111" s="92"/>
      <c r="F111" s="93"/>
      <c r="G111" s="91" t="s">
        <v>760</v>
      </c>
      <c r="H111" s="92"/>
      <c r="I111" s="93"/>
      <c r="J111" s="200" t="s">
        <v>802</v>
      </c>
      <c r="K111" s="201"/>
      <c r="L111" s="187"/>
      <c r="M111" s="91" t="s">
        <v>386</v>
      </c>
      <c r="N111" s="92"/>
      <c r="O111" s="93"/>
      <c r="P111" s="88" t="s">
        <v>148</v>
      </c>
      <c r="Q111" s="89"/>
      <c r="R111" s="90"/>
      <c r="AR111" s="60"/>
      <c r="AS111" s="60"/>
      <c r="AT111" s="60"/>
      <c r="AU111" s="60"/>
      <c r="AV111" s="60"/>
      <c r="AW111" s="42"/>
      <c r="AY111" s="61"/>
      <c r="BD111" s="42"/>
      <c r="CN111" s="41" t="s">
        <v>1173</v>
      </c>
    </row>
    <row r="112" spans="1:92" ht="29.45" customHeight="1" x14ac:dyDescent="0.25">
      <c r="B112" s="132" t="s">
        <v>69</v>
      </c>
      <c r="C112" s="189"/>
      <c r="D112" s="91" t="s">
        <v>760</v>
      </c>
      <c r="E112" s="92"/>
      <c r="F112" s="93"/>
      <c r="G112" s="91" t="s">
        <v>760</v>
      </c>
      <c r="H112" s="92"/>
      <c r="I112" s="93"/>
      <c r="J112" s="200" t="s">
        <v>1591</v>
      </c>
      <c r="K112" s="201"/>
      <c r="L112" s="187"/>
      <c r="M112" s="91" t="s">
        <v>386</v>
      </c>
      <c r="N112" s="92"/>
      <c r="O112" s="93"/>
      <c r="P112" s="88" t="s">
        <v>148</v>
      </c>
      <c r="Q112" s="89"/>
      <c r="R112" s="90"/>
      <c r="AR112" s="60"/>
      <c r="AS112" s="60"/>
      <c r="AT112" s="60"/>
      <c r="AU112" s="60"/>
      <c r="AV112" s="60"/>
      <c r="AW112" s="42"/>
      <c r="AY112" s="61"/>
      <c r="BD112" s="42"/>
      <c r="CN112" s="41" t="s">
        <v>1191</v>
      </c>
    </row>
    <row r="113" spans="1:92" ht="29.45" customHeight="1" x14ac:dyDescent="0.25">
      <c r="B113" s="132" t="s">
        <v>107</v>
      </c>
      <c r="C113" s="189"/>
      <c r="D113" s="91" t="s">
        <v>760</v>
      </c>
      <c r="E113" s="92"/>
      <c r="F113" s="93"/>
      <c r="G113" s="91" t="s">
        <v>760</v>
      </c>
      <c r="H113" s="92"/>
      <c r="I113" s="93"/>
      <c r="J113" s="200" t="s">
        <v>1535</v>
      </c>
      <c r="K113" s="201"/>
      <c r="L113" s="187"/>
      <c r="M113" s="91" t="s">
        <v>386</v>
      </c>
      <c r="N113" s="92"/>
      <c r="O113" s="93"/>
      <c r="P113" s="88" t="s">
        <v>148</v>
      </c>
      <c r="Q113" s="89"/>
      <c r="R113" s="90"/>
      <c r="AR113" s="60"/>
      <c r="AS113" s="60"/>
      <c r="AT113" s="60"/>
      <c r="AU113" s="60"/>
      <c r="AV113" s="60"/>
      <c r="AW113" s="42"/>
      <c r="AY113" s="61"/>
      <c r="BD113" s="42"/>
      <c r="CN113" s="41" t="s">
        <v>1199</v>
      </c>
    </row>
    <row r="114" spans="1:92" ht="29.45" customHeight="1" x14ac:dyDescent="0.25">
      <c r="B114" s="132" t="s">
        <v>128</v>
      </c>
      <c r="C114" s="189"/>
      <c r="D114" s="91" t="s">
        <v>1940</v>
      </c>
      <c r="E114" s="92"/>
      <c r="F114" s="93"/>
      <c r="G114" s="91" t="s">
        <v>760</v>
      </c>
      <c r="H114" s="92"/>
      <c r="I114" s="93"/>
      <c r="J114" s="200" t="s">
        <v>1415</v>
      </c>
      <c r="K114" s="201"/>
      <c r="L114" s="187"/>
      <c r="M114" s="91" t="s">
        <v>386</v>
      </c>
      <c r="N114" s="92"/>
      <c r="O114" s="93"/>
      <c r="P114" s="88" t="s">
        <v>148</v>
      </c>
      <c r="Q114" s="89"/>
      <c r="R114" s="90"/>
      <c r="AR114" s="60"/>
      <c r="AS114" s="60"/>
      <c r="AT114" s="60"/>
      <c r="AU114" s="60"/>
      <c r="AV114" s="60"/>
      <c r="AW114" s="42"/>
      <c r="AY114" s="61"/>
      <c r="BD114" s="42"/>
      <c r="CN114" s="41" t="s">
        <v>1200</v>
      </c>
    </row>
    <row r="115" spans="1:92" ht="29.45" customHeight="1" x14ac:dyDescent="0.25">
      <c r="B115" s="132" t="s">
        <v>144</v>
      </c>
      <c r="C115" s="189"/>
      <c r="D115" s="91" t="s">
        <v>1938</v>
      </c>
      <c r="E115" s="92"/>
      <c r="F115" s="93"/>
      <c r="G115" s="91" t="s">
        <v>760</v>
      </c>
      <c r="H115" s="92"/>
      <c r="I115" s="93"/>
      <c r="J115" s="200" t="s">
        <v>1501</v>
      </c>
      <c r="K115" s="201"/>
      <c r="L115" s="187"/>
      <c r="M115" s="91" t="s">
        <v>386</v>
      </c>
      <c r="N115" s="92"/>
      <c r="O115" s="93"/>
      <c r="P115" s="88" t="s">
        <v>148</v>
      </c>
      <c r="Q115" s="89"/>
      <c r="R115" s="90"/>
      <c r="AR115" s="60"/>
      <c r="AS115" s="60"/>
      <c r="AT115" s="60"/>
      <c r="AU115" s="60"/>
      <c r="AV115" s="60"/>
      <c r="AW115" s="42"/>
      <c r="AY115" s="61"/>
      <c r="BD115" s="42"/>
      <c r="CN115" s="41" t="s">
        <v>1448</v>
      </c>
    </row>
    <row r="116" spans="1:92" ht="29.45" customHeight="1" x14ac:dyDescent="0.25">
      <c r="B116" s="132" t="s">
        <v>158</v>
      </c>
      <c r="C116" s="189"/>
      <c r="D116" s="91" t="s">
        <v>1939</v>
      </c>
      <c r="E116" s="92"/>
      <c r="F116" s="93"/>
      <c r="G116" s="91" t="s">
        <v>760</v>
      </c>
      <c r="H116" s="92"/>
      <c r="I116" s="93"/>
      <c r="J116" s="200" t="s">
        <v>1482</v>
      </c>
      <c r="K116" s="201"/>
      <c r="L116" s="187"/>
      <c r="M116" s="91" t="s">
        <v>386</v>
      </c>
      <c r="N116" s="92"/>
      <c r="O116" s="93"/>
      <c r="P116" s="88" t="s">
        <v>148</v>
      </c>
      <c r="Q116" s="89"/>
      <c r="R116" s="90"/>
      <c r="AR116" s="60"/>
      <c r="AS116" s="60"/>
      <c r="AT116" s="60"/>
      <c r="AU116" s="60"/>
      <c r="AV116" s="60"/>
      <c r="AW116" s="42"/>
      <c r="AY116" s="61"/>
      <c r="BD116" s="42"/>
      <c r="CN116" s="41" t="s">
        <v>1447</v>
      </c>
    </row>
    <row r="117" spans="1:92" ht="15" x14ac:dyDescent="0.25">
      <c r="AD117" s="41">
        <f>ROW()</f>
        <v>117</v>
      </c>
      <c r="AR117" s="41" t="s">
        <v>561</v>
      </c>
      <c r="AS117" s="41" t="s">
        <v>796</v>
      </c>
      <c r="AT117" s="41" t="s">
        <v>797</v>
      </c>
      <c r="AU117" s="41">
        <v>0</v>
      </c>
      <c r="AV117" s="41" t="s">
        <v>81</v>
      </c>
      <c r="AW117" s="42" t="b">
        <v>0</v>
      </c>
      <c r="AY117" s="42" t="b">
        <v>1</v>
      </c>
      <c r="AZ117" s="42" t="b">
        <v>0</v>
      </c>
      <c r="BB117" s="41" t="s">
        <v>798</v>
      </c>
      <c r="BC117" s="41" t="s">
        <v>348</v>
      </c>
      <c r="BD117" s="42" t="b">
        <v>1</v>
      </c>
      <c r="BE117" s="41" t="str">
        <f>H174</f>
        <v>0</v>
      </c>
      <c r="BF117" s="41" t="str">
        <f>""&amp;H174</f>
        <v>0</v>
      </c>
      <c r="BG117" s="41" t="b">
        <v>1</v>
      </c>
      <c r="BH117" s="41" t="b">
        <v>0</v>
      </c>
      <c r="BK117" s="41" t="e">
        <f ca="1">_xlfn.FORMULATEXT(BE117)</f>
        <v>#N/A</v>
      </c>
      <c r="BL117" s="41" t="e">
        <f ca="1">_xlfn.FORMULATEXT(BE117)</f>
        <v>#N/A</v>
      </c>
      <c r="CN117" s="41" t="s">
        <v>1446</v>
      </c>
    </row>
    <row r="118" spans="1:92" ht="15" x14ac:dyDescent="0.25">
      <c r="B118" s="45" t="s">
        <v>799</v>
      </c>
      <c r="AD118" s="41">
        <f>ROW()</f>
        <v>118</v>
      </c>
      <c r="AR118" s="41" t="s">
        <v>561</v>
      </c>
      <c r="AS118" s="41" t="s">
        <v>800</v>
      </c>
      <c r="AT118" s="41" t="s">
        <v>797</v>
      </c>
      <c r="AU118" s="41">
        <v>0</v>
      </c>
      <c r="AV118" s="41" t="s">
        <v>84</v>
      </c>
      <c r="AW118" s="42" t="b">
        <v>0</v>
      </c>
      <c r="AY118" s="42" t="b">
        <v>1</v>
      </c>
      <c r="AZ118" s="42" t="b">
        <v>0</v>
      </c>
      <c r="BB118" s="41" t="s">
        <v>801</v>
      </c>
      <c r="BC118" s="41" t="s">
        <v>348</v>
      </c>
      <c r="BD118" s="42" t="b">
        <v>1</v>
      </c>
      <c r="BE118" s="41" t="str">
        <f>H175</f>
        <v>0</v>
      </c>
      <c r="BF118" s="41" t="str">
        <f>""&amp;H175</f>
        <v>0</v>
      </c>
      <c r="BG118" s="41" t="b">
        <v>1</v>
      </c>
      <c r="BH118" s="41" t="b">
        <v>0</v>
      </c>
      <c r="BK118" s="41" t="e">
        <f ca="1">_xlfn.FORMULATEXT(BE118)</f>
        <v>#N/A</v>
      </c>
      <c r="BL118" s="41" t="e">
        <f ca="1">_xlfn.FORMULATEXT(BE118)</f>
        <v>#N/A</v>
      </c>
      <c r="CN118" s="41" t="s">
        <v>1507</v>
      </c>
    </row>
    <row r="119" spans="1:92" ht="15" x14ac:dyDescent="0.25">
      <c r="A119" s="55" t="s">
        <v>760</v>
      </c>
      <c r="AD119" s="41">
        <f>ROW()</f>
        <v>119</v>
      </c>
      <c r="AR119" s="41" t="s">
        <v>561</v>
      </c>
      <c r="AS119" s="41" t="s">
        <v>803</v>
      </c>
      <c r="AT119" s="41" t="s">
        <v>797</v>
      </c>
      <c r="AU119" s="41">
        <v>0</v>
      </c>
      <c r="AV119" s="41" t="s">
        <v>87</v>
      </c>
      <c r="AW119" s="42" t="b">
        <v>1</v>
      </c>
      <c r="AY119" s="42" t="b">
        <v>1</v>
      </c>
      <c r="AZ119" s="42" t="b">
        <v>0</v>
      </c>
      <c r="BB119" s="41" t="s">
        <v>804</v>
      </c>
      <c r="BC119" s="41" t="s">
        <v>348</v>
      </c>
      <c r="BD119" s="42" t="b">
        <v>1</v>
      </c>
      <c r="BE119" s="41">
        <f>H176</f>
        <v>0</v>
      </c>
      <c r="BF119" s="41" t="str">
        <f>""&amp;H176</f>
        <v/>
      </c>
      <c r="BG119" s="41" t="b">
        <v>1</v>
      </c>
      <c r="BH119" s="41" t="b">
        <v>0</v>
      </c>
      <c r="BK119" s="41" t="e">
        <f ca="1">_xlfn.FORMULATEXT(BE119)</f>
        <v>#N/A</v>
      </c>
      <c r="BL119" s="41" t="e">
        <f ca="1">_xlfn.FORMULATEXT(BE119)</f>
        <v>#N/A</v>
      </c>
      <c r="CN119" s="41" t="s">
        <v>1506</v>
      </c>
    </row>
    <row r="120" spans="1:92" ht="15" x14ac:dyDescent="0.25">
      <c r="A120" s="55" t="s">
        <v>760</v>
      </c>
      <c r="B120" s="62" t="s">
        <v>805</v>
      </c>
      <c r="AD120" s="41">
        <f>ROW()</f>
        <v>120</v>
      </c>
      <c r="AR120" s="41" t="s">
        <v>561</v>
      </c>
      <c r="AS120" s="41" t="s">
        <v>806</v>
      </c>
      <c r="AT120" s="41" t="s">
        <v>797</v>
      </c>
      <c r="AU120" s="41">
        <v>0</v>
      </c>
      <c r="AV120" s="41" t="s">
        <v>90</v>
      </c>
      <c r="AW120" s="42" t="b">
        <v>1</v>
      </c>
      <c r="AY120" s="42" t="b">
        <v>1</v>
      </c>
      <c r="AZ120" s="42" t="b">
        <v>0</v>
      </c>
      <c r="BB120" s="60" t="s">
        <v>807</v>
      </c>
      <c r="BC120" s="41" t="s">
        <v>348</v>
      </c>
      <c r="BD120" s="42" t="b">
        <v>1</v>
      </c>
      <c r="BE120" s="41" t="str">
        <f>H178</f>
        <v>0.00</v>
      </c>
      <c r="BF120" s="41" t="str">
        <f>""&amp;H178</f>
        <v>0.00</v>
      </c>
      <c r="BG120" s="41" t="b">
        <v>0</v>
      </c>
      <c r="BH120" s="41" t="b">
        <v>0</v>
      </c>
      <c r="BK120" s="41" t="e">
        <f ca="1">_xlfn.FORMULATEXT(BE120)</f>
        <v>#N/A</v>
      </c>
      <c r="BL120" s="41" t="e">
        <f ca="1">_xlfn.FORMULATEXT(BE120)</f>
        <v>#N/A</v>
      </c>
      <c r="CN120" s="41" t="s">
        <v>1491</v>
      </c>
    </row>
    <row r="121" spans="1:92" ht="15" x14ac:dyDescent="0.25">
      <c r="A121" s="55" t="s">
        <v>760</v>
      </c>
      <c r="B121" s="45" t="s">
        <v>808</v>
      </c>
      <c r="AD121" s="41">
        <f>ROW()</f>
        <v>121</v>
      </c>
      <c r="AR121" s="41" t="s">
        <v>561</v>
      </c>
      <c r="AS121" s="41" t="s">
        <v>809</v>
      </c>
      <c r="AT121" s="41" t="s">
        <v>797</v>
      </c>
      <c r="AU121" s="41">
        <v>0</v>
      </c>
      <c r="AV121" s="41" t="s">
        <v>93</v>
      </c>
      <c r="AW121" s="42" t="b">
        <v>1</v>
      </c>
      <c r="AY121" s="42" t="b">
        <v>1</v>
      </c>
      <c r="AZ121" s="42" t="b">
        <v>0</v>
      </c>
      <c r="BB121" s="41" t="s">
        <v>810</v>
      </c>
      <c r="BC121" s="41" t="s">
        <v>461</v>
      </c>
      <c r="BD121" s="42" t="b">
        <v>0</v>
      </c>
      <c r="BE121" s="41" t="s">
        <v>811</v>
      </c>
      <c r="BF121" s="41" t="s">
        <v>811</v>
      </c>
      <c r="BG121" s="41" t="b">
        <v>0</v>
      </c>
      <c r="BH121" s="41" t="b">
        <v>0</v>
      </c>
      <c r="BK121" s="41" t="s">
        <v>463</v>
      </c>
      <c r="BL121" s="41" t="s">
        <v>463</v>
      </c>
      <c r="CN121" s="41" t="s">
        <v>1490</v>
      </c>
    </row>
    <row r="122" spans="1:92" ht="15" x14ac:dyDescent="0.25">
      <c r="A122" s="55" t="s">
        <v>760</v>
      </c>
      <c r="AD122" s="41">
        <f>ROW()</f>
        <v>122</v>
      </c>
      <c r="AR122" s="41" t="s">
        <v>568</v>
      </c>
      <c r="AS122" s="41" t="s">
        <v>345</v>
      </c>
      <c r="AT122" s="41" t="s">
        <v>812</v>
      </c>
      <c r="AU122" s="41">
        <v>0</v>
      </c>
      <c r="AV122" s="41" t="s">
        <v>81</v>
      </c>
      <c r="AW122" s="42" t="b">
        <v>0</v>
      </c>
      <c r="AY122" s="42" t="b">
        <v>0</v>
      </c>
      <c r="AZ122" s="42" t="b">
        <v>0</v>
      </c>
      <c r="BB122" s="41" t="s">
        <v>813</v>
      </c>
      <c r="BC122" s="41" t="s">
        <v>461</v>
      </c>
      <c r="BD122" s="42" t="b">
        <v>0</v>
      </c>
      <c r="BE122" s="41" t="s">
        <v>689</v>
      </c>
      <c r="BF122" s="41" t="s">
        <v>689</v>
      </c>
      <c r="BG122" s="41" t="b">
        <v>0</v>
      </c>
      <c r="BH122" s="41" t="b">
        <v>0</v>
      </c>
      <c r="BK122" s="41" t="s">
        <v>463</v>
      </c>
      <c r="BL122" s="41" t="s">
        <v>463</v>
      </c>
      <c r="CN122" s="41" t="s">
        <v>1473</v>
      </c>
    </row>
    <row r="123" spans="1:92" ht="15" x14ac:dyDescent="0.25">
      <c r="A123" s="55" t="s">
        <v>760</v>
      </c>
      <c r="B123" s="155" t="s">
        <v>581</v>
      </c>
      <c r="C123" s="155"/>
      <c r="D123" s="155"/>
      <c r="E123" s="112" t="s">
        <v>815</v>
      </c>
      <c r="F123" s="112"/>
      <c r="G123" s="112"/>
      <c r="H123" s="112" t="s">
        <v>816</v>
      </c>
      <c r="I123" s="112"/>
      <c r="J123" s="112"/>
      <c r="K123" s="112" t="s">
        <v>817</v>
      </c>
      <c r="L123" s="112"/>
      <c r="M123" s="112"/>
      <c r="N123" s="112" t="s">
        <v>818</v>
      </c>
      <c r="O123" s="112"/>
      <c r="P123" s="112"/>
      <c r="AD123" s="41">
        <f>ROW()</f>
        <v>123</v>
      </c>
      <c r="AR123" s="41" t="s">
        <v>568</v>
      </c>
      <c r="AS123" s="41" t="s">
        <v>800</v>
      </c>
      <c r="AT123" s="41" t="s">
        <v>812</v>
      </c>
      <c r="AU123" s="41">
        <v>0</v>
      </c>
      <c r="AV123" s="41" t="s">
        <v>83</v>
      </c>
      <c r="AW123" s="42" t="b">
        <v>0</v>
      </c>
      <c r="AY123" s="42" t="b">
        <v>1</v>
      </c>
      <c r="AZ123" s="42" t="b">
        <v>0</v>
      </c>
      <c r="BB123" s="41" t="s">
        <v>819</v>
      </c>
      <c r="BC123" s="41" t="s">
        <v>348</v>
      </c>
      <c r="BD123" s="42" t="b">
        <v>1</v>
      </c>
      <c r="BE123" s="41" t="str">
        <f>F180</f>
        <v>86,000,000</v>
      </c>
      <c r="BF123" s="41" t="str">
        <f>""&amp;F180</f>
        <v>86,000,000</v>
      </c>
      <c r="BG123" s="41" t="b">
        <v>1</v>
      </c>
      <c r="BH123" s="41" t="b">
        <v>1</v>
      </c>
      <c r="BK123" s="41" t="e">
        <f t="shared" ref="BK123:BK133" ca="1" si="14">_xlfn.FORMULATEXT(BE123)</f>
        <v>#N/A</v>
      </c>
      <c r="BL123" s="41" t="e">
        <f t="shared" ref="BL123:BL133" ca="1" si="15">_xlfn.FORMULATEXT(BE123)</f>
        <v>#N/A</v>
      </c>
      <c r="CN123" s="41" t="s">
        <v>1624</v>
      </c>
    </row>
    <row r="124" spans="1:92" ht="15" x14ac:dyDescent="0.25">
      <c r="A124" s="55" t="s">
        <v>760</v>
      </c>
      <c r="B124" s="188" t="s">
        <v>820</v>
      </c>
      <c r="C124" s="188"/>
      <c r="D124" s="188"/>
      <c r="E124" s="157" t="str">
        <f>TEXT(_xlfn.NUMBERVALUE(E131),"0")</f>
        <v>10000</v>
      </c>
      <c r="F124" s="158"/>
      <c r="G124" s="134"/>
      <c r="H124" s="132" t="str">
        <f>TEXT(_xlfn.NUMBERVALUE(H131),"0")</f>
        <v>10000</v>
      </c>
      <c r="I124" s="133"/>
      <c r="J124" s="134"/>
      <c r="K124" s="132" t="str">
        <f>TEXT(_xlfn.NUMBERVALUE(K131),"0")</f>
        <v>10000</v>
      </c>
      <c r="L124" s="133"/>
      <c r="M124" s="134"/>
      <c r="N124" s="132" t="str">
        <f>TEXT(_xlfn.NUMBERVALUE(N131),"0")</f>
        <v>10000</v>
      </c>
      <c r="O124" s="133"/>
      <c r="P124" s="134"/>
      <c r="S124" s="43"/>
      <c r="AD124" s="41">
        <f>ROW()</f>
        <v>124</v>
      </c>
      <c r="AR124" s="41" t="s">
        <v>568</v>
      </c>
      <c r="AS124" s="41" t="s">
        <v>803</v>
      </c>
      <c r="AT124" s="41" t="s">
        <v>812</v>
      </c>
      <c r="AU124" s="41">
        <v>0</v>
      </c>
      <c r="AV124" s="41" t="s">
        <v>86</v>
      </c>
      <c r="AW124" s="42" t="b">
        <v>1</v>
      </c>
      <c r="AY124" s="42" t="b">
        <v>1</v>
      </c>
      <c r="AZ124" s="42" t="b">
        <v>0</v>
      </c>
      <c r="BB124" s="41" t="s">
        <v>825</v>
      </c>
      <c r="BC124" s="41" t="s">
        <v>348</v>
      </c>
      <c r="BD124" s="42" t="b">
        <v>1</v>
      </c>
      <c r="BE124" s="41" t="str">
        <f>F181</f>
        <v>0.00</v>
      </c>
      <c r="BF124" s="41" t="str">
        <f>""&amp;F181</f>
        <v>0.00</v>
      </c>
      <c r="BG124" s="41" t="b">
        <v>0</v>
      </c>
      <c r="BH124" s="41" t="b">
        <v>0</v>
      </c>
      <c r="BK124" s="41" t="e">
        <f t="shared" ca="1" si="14"/>
        <v>#N/A</v>
      </c>
      <c r="BL124" s="41" t="e">
        <f t="shared" ca="1" si="15"/>
        <v>#N/A</v>
      </c>
      <c r="CN124" s="41" t="s">
        <v>1612</v>
      </c>
    </row>
    <row r="125" spans="1:92" ht="29.1" customHeight="1" x14ac:dyDescent="0.25">
      <c r="A125" s="55" t="s">
        <v>760</v>
      </c>
      <c r="B125" s="184" t="s">
        <v>826</v>
      </c>
      <c r="C125" s="184"/>
      <c r="D125" s="184"/>
      <c r="E125" s="157" t="str">
        <f ca="1">TEXT(_xlfn.NUMBERVALUE(E133),"0.00")</f>
        <v>100000.00</v>
      </c>
      <c r="F125" s="158"/>
      <c r="G125" s="134"/>
      <c r="H125" s="132" t="str">
        <f ca="1">TEXT(_xlfn.NUMBERVALUE(H133),"0.00")</f>
        <v>100000.00</v>
      </c>
      <c r="I125" s="133"/>
      <c r="J125" s="134"/>
      <c r="K125" s="132" t="str">
        <f ca="1">TEXT(_xlfn.NUMBERVALUE(K133),"0.00")</f>
        <v>100000.00</v>
      </c>
      <c r="L125" s="133"/>
      <c r="M125" s="134"/>
      <c r="N125" s="132" t="str">
        <f ca="1">TEXT(_xlfn.NUMBERVALUE(N133),"0.00")</f>
        <v>100000.00</v>
      </c>
      <c r="O125" s="133"/>
      <c r="P125" s="134"/>
      <c r="AD125" s="41">
        <f>ROW()</f>
        <v>125</v>
      </c>
      <c r="AR125" s="41" t="s">
        <v>568</v>
      </c>
      <c r="AS125" s="41" t="s">
        <v>806</v>
      </c>
      <c r="AT125" s="41" t="s">
        <v>812</v>
      </c>
      <c r="AU125" s="41">
        <v>0</v>
      </c>
      <c r="AV125" s="41" t="s">
        <v>89</v>
      </c>
      <c r="AW125" s="42" t="b">
        <v>1</v>
      </c>
      <c r="AY125" s="42" t="b">
        <v>1</v>
      </c>
      <c r="AZ125" s="42" t="b">
        <v>0</v>
      </c>
      <c r="BB125" s="41" t="s">
        <v>831</v>
      </c>
      <c r="BC125" s="41" t="s">
        <v>348</v>
      </c>
      <c r="BD125" s="42" t="b">
        <v>1</v>
      </c>
      <c r="BE125" s="41" t="str">
        <f>F182</f>
        <v>0</v>
      </c>
      <c r="BF125" s="41" t="str">
        <f>""&amp;F182</f>
        <v>0</v>
      </c>
      <c r="BG125" s="41" t="b">
        <v>1</v>
      </c>
      <c r="BH125" s="41" t="b">
        <v>0</v>
      </c>
      <c r="BK125" s="41" t="e">
        <f t="shared" ca="1" si="14"/>
        <v>#N/A</v>
      </c>
      <c r="BL125" s="41" t="e">
        <f t="shared" ca="1" si="15"/>
        <v>#N/A</v>
      </c>
      <c r="CN125" s="41" t="s">
        <v>1525</v>
      </c>
    </row>
    <row r="126" spans="1:92" ht="15" x14ac:dyDescent="0.25">
      <c r="A126" s="55" t="s">
        <v>760</v>
      </c>
      <c r="AD126" s="41">
        <f>ROW()</f>
        <v>126</v>
      </c>
      <c r="AR126" s="41" t="s">
        <v>568</v>
      </c>
      <c r="AS126" s="41" t="s">
        <v>809</v>
      </c>
      <c r="AT126" s="41" t="s">
        <v>812</v>
      </c>
      <c r="AU126" s="41">
        <v>0</v>
      </c>
      <c r="AV126" s="41" t="s">
        <v>92</v>
      </c>
      <c r="AW126" s="42" t="b">
        <v>1</v>
      </c>
      <c r="AY126" s="42" t="b">
        <v>0</v>
      </c>
      <c r="AZ126" s="42" t="b">
        <v>0</v>
      </c>
      <c r="BB126" s="41" t="s">
        <v>832</v>
      </c>
      <c r="BC126" s="41" t="s">
        <v>348</v>
      </c>
      <c r="BD126" s="42" t="b">
        <v>1</v>
      </c>
      <c r="BE126" s="41" t="str">
        <f>F183</f>
        <v>0</v>
      </c>
      <c r="BF126" s="41" t="str">
        <f>""&amp;F183</f>
        <v>0</v>
      </c>
      <c r="BG126" s="41" t="b">
        <v>1</v>
      </c>
      <c r="BH126" s="41" t="b">
        <v>0</v>
      </c>
      <c r="BK126" s="41" t="e">
        <f t="shared" ca="1" si="14"/>
        <v>#N/A</v>
      </c>
      <c r="BL126" s="41" t="e">
        <f t="shared" ca="1" si="15"/>
        <v>#N/A</v>
      </c>
      <c r="CN126" s="41" t="s">
        <v>1526</v>
      </c>
    </row>
    <row r="127" spans="1:92" ht="15" x14ac:dyDescent="0.25">
      <c r="A127" s="55" t="s">
        <v>760</v>
      </c>
      <c r="B127" s="55" t="s">
        <v>833</v>
      </c>
      <c r="N127" s="132" t="s">
        <v>44</v>
      </c>
      <c r="O127" s="133"/>
      <c r="P127" s="134"/>
      <c r="AD127" s="41">
        <f>ROW()</f>
        <v>127</v>
      </c>
      <c r="AR127" s="41" t="s">
        <v>577</v>
      </c>
      <c r="AS127" s="41" t="s">
        <v>345</v>
      </c>
      <c r="AT127" s="41" t="s">
        <v>835</v>
      </c>
      <c r="AU127" s="41">
        <v>0</v>
      </c>
      <c r="AV127" s="41" t="s">
        <v>81</v>
      </c>
      <c r="AW127" s="42" t="b">
        <v>0</v>
      </c>
      <c r="AY127" s="42" t="b">
        <v>0</v>
      </c>
      <c r="AZ127" s="42" t="b">
        <v>0</v>
      </c>
      <c r="BB127" s="41" t="s">
        <v>836</v>
      </c>
      <c r="BC127" s="41" t="s">
        <v>348</v>
      </c>
      <c r="BD127" s="42" t="b">
        <v>1</v>
      </c>
      <c r="BE127" s="41">
        <f>F184</f>
        <v>0</v>
      </c>
      <c r="BF127" s="41" t="str">
        <f>""&amp;F184</f>
        <v/>
      </c>
      <c r="BG127" s="41" t="b">
        <v>1</v>
      </c>
      <c r="BH127" s="41" t="b">
        <v>0</v>
      </c>
      <c r="BK127" s="41" t="e">
        <f t="shared" ca="1" si="14"/>
        <v>#N/A</v>
      </c>
      <c r="BL127" s="41" t="e">
        <f t="shared" ca="1" si="15"/>
        <v>#N/A</v>
      </c>
      <c r="CN127" s="41" t="s">
        <v>898</v>
      </c>
    </row>
    <row r="128" spans="1:92" ht="15" x14ac:dyDescent="0.25">
      <c r="A128" s="55" t="s">
        <v>760</v>
      </c>
      <c r="AD128" s="41">
        <f>ROW()</f>
        <v>128</v>
      </c>
      <c r="AR128" s="41" t="s">
        <v>577</v>
      </c>
      <c r="AS128" s="41" t="s">
        <v>796</v>
      </c>
      <c r="AT128" s="41" t="s">
        <v>835</v>
      </c>
      <c r="AU128" s="41">
        <v>0</v>
      </c>
      <c r="AV128" s="41" t="s">
        <v>83</v>
      </c>
      <c r="AW128" s="42" t="b">
        <v>0</v>
      </c>
      <c r="AY128" s="42" t="b">
        <v>1</v>
      </c>
      <c r="AZ128" s="42" t="b">
        <v>0</v>
      </c>
      <c r="BB128" s="41" t="s">
        <v>837</v>
      </c>
      <c r="BC128" s="41" t="s">
        <v>348</v>
      </c>
      <c r="BD128" s="42" t="b">
        <v>1</v>
      </c>
      <c r="BE128" s="41" t="str">
        <f>F186</f>
        <v>0.00</v>
      </c>
      <c r="BF128" s="41" t="str">
        <f>""&amp;F186</f>
        <v>0.00</v>
      </c>
      <c r="BG128" s="41" t="b">
        <v>0</v>
      </c>
      <c r="BH128" s="41" t="b">
        <v>0</v>
      </c>
      <c r="BK128" s="41" t="e">
        <f t="shared" ca="1" si="14"/>
        <v>#N/A</v>
      </c>
      <c r="BL128" s="41" t="e">
        <f t="shared" ca="1" si="15"/>
        <v>#N/A</v>
      </c>
      <c r="CN128" s="41" t="s">
        <v>897</v>
      </c>
    </row>
    <row r="129" spans="1:92" ht="21.95" customHeight="1" x14ac:dyDescent="0.25">
      <c r="A129" s="55" t="s">
        <v>760</v>
      </c>
      <c r="B129" s="103" t="s">
        <v>838</v>
      </c>
      <c r="C129" s="103"/>
      <c r="D129" s="103"/>
      <c r="E129" s="113" t="s">
        <v>815</v>
      </c>
      <c r="F129" s="114"/>
      <c r="G129" s="115"/>
      <c r="H129" s="113" t="s">
        <v>816</v>
      </c>
      <c r="I129" s="114"/>
      <c r="J129" s="115"/>
      <c r="K129" s="113" t="s">
        <v>839</v>
      </c>
      <c r="L129" s="114"/>
      <c r="M129" s="115"/>
      <c r="N129" s="113" t="s">
        <v>818</v>
      </c>
      <c r="O129" s="114"/>
      <c r="P129" s="115"/>
      <c r="AD129" s="41">
        <f>ROW()</f>
        <v>129</v>
      </c>
      <c r="AR129" s="41" t="s">
        <v>577</v>
      </c>
      <c r="AS129" s="41" t="s">
        <v>800</v>
      </c>
      <c r="AT129" s="41" t="s">
        <v>835</v>
      </c>
      <c r="AU129" s="41">
        <v>0</v>
      </c>
      <c r="AV129" s="41" t="s">
        <v>86</v>
      </c>
      <c r="AW129" s="42" t="b">
        <v>0</v>
      </c>
      <c r="AY129" s="42" t="b">
        <v>1</v>
      </c>
      <c r="AZ129" s="42" t="b">
        <v>0</v>
      </c>
      <c r="BB129" s="41" t="s">
        <v>840</v>
      </c>
      <c r="BC129" s="41" t="s">
        <v>348</v>
      </c>
      <c r="BD129" s="42" t="b">
        <v>1</v>
      </c>
      <c r="BE129" s="41" t="str">
        <f>F187</f>
        <v>0</v>
      </c>
      <c r="BF129" s="41" t="str">
        <f>""&amp;F187</f>
        <v>0</v>
      </c>
      <c r="BG129" s="41" t="b">
        <v>1</v>
      </c>
      <c r="BH129" s="41" t="b">
        <v>0</v>
      </c>
      <c r="BK129" s="41" t="e">
        <f t="shared" ca="1" si="14"/>
        <v>#N/A</v>
      </c>
      <c r="BL129" s="41" t="e">
        <f t="shared" ca="1" si="15"/>
        <v>#N/A</v>
      </c>
      <c r="CN129" s="41" t="s">
        <v>895</v>
      </c>
    </row>
    <row r="130" spans="1:92" ht="21.95" customHeight="1" x14ac:dyDescent="0.25">
      <c r="A130" s="55" t="s">
        <v>760</v>
      </c>
      <c r="B130" s="185" t="s">
        <v>1941</v>
      </c>
      <c r="C130" s="186"/>
      <c r="D130" s="187"/>
      <c r="E130" s="167"/>
      <c r="F130" s="168"/>
      <c r="G130" s="169"/>
      <c r="H130" s="167"/>
      <c r="I130" s="168"/>
      <c r="J130" s="169"/>
      <c r="K130" s="167"/>
      <c r="L130" s="168"/>
      <c r="M130" s="169"/>
      <c r="N130" s="167"/>
      <c r="O130" s="168"/>
      <c r="P130" s="169"/>
      <c r="AD130" s="41">
        <f>ROW()</f>
        <v>130</v>
      </c>
      <c r="AR130" s="41" t="s">
        <v>577</v>
      </c>
      <c r="AS130" s="41" t="s">
        <v>803</v>
      </c>
      <c r="AT130" s="41" t="s">
        <v>835</v>
      </c>
      <c r="AU130" s="41">
        <v>0</v>
      </c>
      <c r="AV130" s="41" t="s">
        <v>88</v>
      </c>
      <c r="AW130" s="42" t="b">
        <v>1</v>
      </c>
      <c r="AY130" s="42" t="b">
        <v>1</v>
      </c>
      <c r="AZ130" s="42" t="b">
        <v>0</v>
      </c>
      <c r="BB130" s="41" t="s">
        <v>842</v>
      </c>
      <c r="BC130" s="41" t="s">
        <v>348</v>
      </c>
      <c r="BD130" s="42" t="b">
        <v>1</v>
      </c>
      <c r="BE130" s="41" t="str">
        <f>F188</f>
        <v>0</v>
      </c>
      <c r="BF130" s="41" t="str">
        <f>""&amp;F188</f>
        <v>0</v>
      </c>
      <c r="BG130" s="41" t="b">
        <v>1</v>
      </c>
      <c r="BH130" s="41" t="b">
        <v>0</v>
      </c>
      <c r="BK130" s="41" t="e">
        <f t="shared" ca="1" si="14"/>
        <v>#N/A</v>
      </c>
      <c r="BL130" s="41" t="e">
        <f t="shared" ca="1" si="15"/>
        <v>#N/A</v>
      </c>
      <c r="CN130" s="41" t="s">
        <v>894</v>
      </c>
    </row>
    <row r="131" spans="1:92" ht="15" x14ac:dyDescent="0.25">
      <c r="A131" s="55" t="s">
        <v>760</v>
      </c>
      <c r="B131" s="188" t="s">
        <v>843</v>
      </c>
      <c r="C131" s="188"/>
      <c r="D131" s="188"/>
      <c r="E131" s="88" t="s">
        <v>1942</v>
      </c>
      <c r="F131" s="89"/>
      <c r="G131" s="90"/>
      <c r="H131" s="88" t="s">
        <v>1942</v>
      </c>
      <c r="I131" s="89"/>
      <c r="J131" s="90"/>
      <c r="K131" s="88" t="s">
        <v>1942</v>
      </c>
      <c r="L131" s="89"/>
      <c r="M131" s="90"/>
      <c r="N131" s="88" t="s">
        <v>1942</v>
      </c>
      <c r="O131" s="89"/>
      <c r="P131" s="90"/>
      <c r="AD131" s="41">
        <f>ROW()</f>
        <v>131</v>
      </c>
      <c r="AR131" s="41" t="s">
        <v>577</v>
      </c>
      <c r="AS131" s="41" t="s">
        <v>806</v>
      </c>
      <c r="AT131" s="41" t="s">
        <v>835</v>
      </c>
      <c r="AU131" s="41">
        <v>0</v>
      </c>
      <c r="AV131" s="41" t="s">
        <v>90</v>
      </c>
      <c r="AW131" s="42" t="b">
        <v>1</v>
      </c>
      <c r="AY131" s="42" t="b">
        <v>1</v>
      </c>
      <c r="AZ131" s="42" t="b">
        <v>0</v>
      </c>
      <c r="BB131" s="41" t="s">
        <v>848</v>
      </c>
      <c r="BC131" s="41" t="s">
        <v>348</v>
      </c>
      <c r="BD131" s="42" t="b">
        <v>1</v>
      </c>
      <c r="BE131" s="41" t="str">
        <f>F189</f>
        <v>0</v>
      </c>
      <c r="BF131" s="41" t="str">
        <f>""&amp;F189</f>
        <v>0</v>
      </c>
      <c r="BG131" s="41" t="b">
        <v>1</v>
      </c>
      <c r="BH131" s="41" t="b">
        <v>0</v>
      </c>
      <c r="BK131" s="41" t="e">
        <f t="shared" ca="1" si="14"/>
        <v>#N/A</v>
      </c>
      <c r="BL131" s="41" t="e">
        <f t="shared" ca="1" si="15"/>
        <v>#N/A</v>
      </c>
      <c r="CN131" s="41" t="s">
        <v>893</v>
      </c>
    </row>
    <row r="132" spans="1:92" ht="26.45" customHeight="1" x14ac:dyDescent="0.25">
      <c r="A132" s="55" t="s">
        <v>760</v>
      </c>
      <c r="B132" s="184" t="s">
        <v>849</v>
      </c>
      <c r="C132" s="184"/>
      <c r="D132" s="184"/>
      <c r="E132" s="88" t="s">
        <v>107</v>
      </c>
      <c r="F132" s="89"/>
      <c r="G132" s="90"/>
      <c r="H132" s="88" t="s">
        <v>107</v>
      </c>
      <c r="I132" s="89"/>
      <c r="J132" s="90"/>
      <c r="K132" s="88" t="s">
        <v>107</v>
      </c>
      <c r="L132" s="89"/>
      <c r="M132" s="90"/>
      <c r="N132" s="88" t="s">
        <v>107</v>
      </c>
      <c r="O132" s="89"/>
      <c r="P132" s="90"/>
      <c r="AD132" s="41">
        <f>ROW()</f>
        <v>132</v>
      </c>
      <c r="AR132" s="41" t="s">
        <v>577</v>
      </c>
      <c r="AS132" s="41" t="s">
        <v>809</v>
      </c>
      <c r="AT132" s="41" t="s">
        <v>835</v>
      </c>
      <c r="AU132" s="41">
        <v>0</v>
      </c>
      <c r="AV132" s="41" t="s">
        <v>93</v>
      </c>
      <c r="AW132" s="42" t="b">
        <v>1</v>
      </c>
      <c r="AY132" s="42" t="b">
        <v>0</v>
      </c>
      <c r="AZ132" s="42" t="b">
        <v>0</v>
      </c>
      <c r="BB132" s="41" t="s">
        <v>854</v>
      </c>
      <c r="BC132" s="41" t="s">
        <v>348</v>
      </c>
      <c r="BD132" s="42" t="b">
        <v>1</v>
      </c>
      <c r="BE132" s="41">
        <f>F190</f>
        <v>0</v>
      </c>
      <c r="BF132" s="41" t="str">
        <f>""&amp;F190</f>
        <v/>
      </c>
      <c r="BG132" s="41" t="b">
        <v>1</v>
      </c>
      <c r="BH132" s="41" t="b">
        <v>0</v>
      </c>
      <c r="BK132" s="41" t="e">
        <f t="shared" ca="1" si="14"/>
        <v>#N/A</v>
      </c>
      <c r="BL132" s="41" t="e">
        <f t="shared" ca="1" si="15"/>
        <v>#N/A</v>
      </c>
      <c r="CN132" s="41" t="s">
        <v>892</v>
      </c>
    </row>
    <row r="133" spans="1:92" ht="27.6" customHeight="1" x14ac:dyDescent="0.25">
      <c r="A133" s="55" t="s">
        <v>760</v>
      </c>
      <c r="B133" s="184" t="s">
        <v>855</v>
      </c>
      <c r="C133" s="184"/>
      <c r="D133" s="184"/>
      <c r="E133" s="107" t="str" cm="1">
        <f t="array" aca="1" ref="E133" ca="1">IFERROR(TEXT(OFFSET(INDIRECT(ADDRESS(ROW(),COLUMN())),-2,0)*OFFSET(INDIRECT(ADDRESS(ROW(),COLUMN())),-1,0),"0.00"),"0.00")</f>
        <v>100000.00</v>
      </c>
      <c r="F133" s="166"/>
      <c r="G133" s="108"/>
      <c r="H133" s="107" t="str" cm="1">
        <f t="array" aca="1" ref="H133" ca="1">IFERROR(TEXT(OFFSET(INDIRECT(ADDRESS(ROW(),COLUMN())),-2,0)*OFFSET(INDIRECT(ADDRESS(ROW(),COLUMN())),-1,0),"0.00"),"0.00")</f>
        <v>100000.00</v>
      </c>
      <c r="I133" s="166"/>
      <c r="J133" s="108"/>
      <c r="K133" s="190" t="str" cm="1">
        <f t="array" aca="1" ref="K133" ca="1">IFERROR(TEXT(OFFSET(INDIRECT(ADDRESS(ROW(),COLUMN())),-2,0)*OFFSET(INDIRECT(ADDRESS(ROW(),COLUMN())),-1,0),"0.00"),"0.00")</f>
        <v>100000.00</v>
      </c>
      <c r="L133" s="191"/>
      <c r="M133" s="192"/>
      <c r="N133" s="190" t="str" cm="1">
        <f t="array" aca="1" ref="N133" ca="1">IFERROR(TEXT(OFFSET(INDIRECT(ADDRESS(ROW(),COLUMN())),-2,0)*OFFSET(INDIRECT(ADDRESS(ROW(),COLUMN())),-1,0),"0.00"),"0.00")</f>
        <v>100000.00</v>
      </c>
      <c r="O133" s="191"/>
      <c r="P133" s="192"/>
      <c r="AD133" s="41">
        <f>ROW()</f>
        <v>133</v>
      </c>
      <c r="AR133" s="41" t="s">
        <v>584</v>
      </c>
      <c r="AS133" s="41" t="s">
        <v>345</v>
      </c>
      <c r="AT133" s="41" t="s">
        <v>856</v>
      </c>
      <c r="AU133" s="41">
        <v>0</v>
      </c>
      <c r="AV133" s="41" t="s">
        <v>81</v>
      </c>
      <c r="AW133" s="42" t="b">
        <v>0</v>
      </c>
      <c r="AY133" s="42" t="b">
        <v>0</v>
      </c>
      <c r="AZ133" s="42" t="b">
        <v>0</v>
      </c>
      <c r="BB133" s="60" t="s">
        <v>857</v>
      </c>
      <c r="BC133" s="41" t="s">
        <v>348</v>
      </c>
      <c r="BD133" s="42" t="b">
        <v>1</v>
      </c>
      <c r="BE133" s="41" t="str">
        <f>F192</f>
        <v>86000000.00</v>
      </c>
      <c r="BF133" s="41" t="str">
        <f>""&amp;F192</f>
        <v>86000000.00</v>
      </c>
      <c r="BG133" s="41" t="b">
        <v>0</v>
      </c>
      <c r="BH133" s="41" t="b">
        <v>0</v>
      </c>
      <c r="BK133" s="41" t="e">
        <f t="shared" ca="1" si="14"/>
        <v>#N/A</v>
      </c>
      <c r="BL133" s="41" t="e">
        <f t="shared" ca="1" si="15"/>
        <v>#N/A</v>
      </c>
      <c r="CN133" s="41" t="s">
        <v>889</v>
      </c>
    </row>
    <row r="134" spans="1:92" ht="15" x14ac:dyDescent="0.25">
      <c r="A134" s="55" t="s">
        <v>760</v>
      </c>
      <c r="AD134" s="41">
        <f>ROW()</f>
        <v>134</v>
      </c>
      <c r="AR134" s="41" t="s">
        <v>584</v>
      </c>
      <c r="AS134" s="41" t="s">
        <v>437</v>
      </c>
      <c r="AT134" s="41" t="s">
        <v>856</v>
      </c>
      <c r="AU134" s="41">
        <v>0</v>
      </c>
      <c r="AV134" s="41" t="s">
        <v>83</v>
      </c>
      <c r="AW134" s="42" t="b">
        <v>0</v>
      </c>
      <c r="AY134" s="42" t="b">
        <v>1</v>
      </c>
      <c r="AZ134" s="42" t="b">
        <v>0</v>
      </c>
      <c r="BB134" s="41" t="s">
        <v>858</v>
      </c>
      <c r="BC134" s="41" t="s">
        <v>461</v>
      </c>
      <c r="BD134" s="42" t="b">
        <v>0</v>
      </c>
      <c r="BE134" s="41" t="s">
        <v>811</v>
      </c>
      <c r="BF134" s="41" t="s">
        <v>811</v>
      </c>
      <c r="BG134" s="41" t="b">
        <v>0</v>
      </c>
      <c r="BH134" s="41" t="b">
        <v>0</v>
      </c>
      <c r="BK134" s="41" t="s">
        <v>463</v>
      </c>
      <c r="BL134" s="41" t="s">
        <v>463</v>
      </c>
      <c r="CN134" s="41" t="s">
        <v>853</v>
      </c>
    </row>
    <row r="135" spans="1:92" ht="15" x14ac:dyDescent="0.25">
      <c r="A135" s="55" t="s">
        <v>760</v>
      </c>
      <c r="B135" s="45" t="s">
        <v>859</v>
      </c>
      <c r="AD135" s="41">
        <f>ROW()</f>
        <v>135</v>
      </c>
      <c r="AR135" s="41" t="s">
        <v>584</v>
      </c>
      <c r="AS135" s="41" t="s">
        <v>860</v>
      </c>
      <c r="AT135" s="41" t="s">
        <v>856</v>
      </c>
      <c r="AU135" s="41">
        <v>0</v>
      </c>
      <c r="AV135" s="41" t="s">
        <v>85</v>
      </c>
      <c r="AW135" s="42" t="b">
        <v>0</v>
      </c>
      <c r="AY135" s="42" t="b">
        <v>1</v>
      </c>
      <c r="AZ135" s="42" t="b">
        <v>0</v>
      </c>
      <c r="BB135" s="41" t="s">
        <v>861</v>
      </c>
      <c r="BC135" s="41" t="s">
        <v>461</v>
      </c>
      <c r="BD135" s="42" t="b">
        <v>0</v>
      </c>
      <c r="BE135" s="41" t="s">
        <v>741</v>
      </c>
      <c r="BF135" s="41" t="s">
        <v>741</v>
      </c>
      <c r="BG135" s="41" t="b">
        <v>0</v>
      </c>
      <c r="BH135" s="41" t="b">
        <v>0</v>
      </c>
      <c r="BK135" s="41" t="s">
        <v>463</v>
      </c>
      <c r="BL135" s="41" t="s">
        <v>463</v>
      </c>
      <c r="CN135" s="41" t="s">
        <v>852</v>
      </c>
    </row>
    <row r="136" spans="1:92" ht="15" x14ac:dyDescent="0.25">
      <c r="A136" s="55" t="s">
        <v>760</v>
      </c>
      <c r="AD136" s="41">
        <f>ROW()</f>
        <v>136</v>
      </c>
      <c r="AR136" s="41" t="s">
        <v>584</v>
      </c>
      <c r="AS136" s="41" t="s">
        <v>862</v>
      </c>
      <c r="AT136" s="41" t="s">
        <v>856</v>
      </c>
      <c r="AU136" s="41">
        <v>0</v>
      </c>
      <c r="AV136" s="41" t="s">
        <v>87</v>
      </c>
      <c r="AW136" s="42" t="b">
        <v>1</v>
      </c>
      <c r="AY136" s="42" t="b">
        <v>1</v>
      </c>
      <c r="AZ136" s="42" t="b">
        <v>0</v>
      </c>
      <c r="BB136" s="41" t="s">
        <v>863</v>
      </c>
      <c r="BC136" s="41" t="s">
        <v>348</v>
      </c>
      <c r="BD136" s="42" t="b">
        <v>1</v>
      </c>
      <c r="BE136" s="41" t="str">
        <f>H180</f>
        <v>0</v>
      </c>
      <c r="BF136" s="41" t="str">
        <f>""&amp;H180</f>
        <v>0</v>
      </c>
      <c r="BG136" s="41" t="b">
        <v>1</v>
      </c>
      <c r="BH136" s="41" t="b">
        <v>1</v>
      </c>
      <c r="BK136" s="41" t="e">
        <f t="shared" ref="BK136:BK176" ca="1" si="16">_xlfn.FORMULATEXT(BE136)</f>
        <v>#N/A</v>
      </c>
      <c r="BL136" s="41" t="e">
        <f t="shared" ref="BL136:BL176" ca="1" si="17">_xlfn.FORMULATEXT(BE136)</f>
        <v>#N/A</v>
      </c>
      <c r="CN136" s="41" t="s">
        <v>851</v>
      </c>
    </row>
    <row r="137" spans="1:92" ht="15" x14ac:dyDescent="0.25">
      <c r="A137" s="55" t="s">
        <v>760</v>
      </c>
      <c r="B137" s="155" t="s">
        <v>581</v>
      </c>
      <c r="C137" s="155"/>
      <c r="D137" s="155"/>
      <c r="E137" s="112" t="s">
        <v>815</v>
      </c>
      <c r="F137" s="112"/>
      <c r="G137" s="112"/>
      <c r="H137" s="112" t="s">
        <v>816</v>
      </c>
      <c r="I137" s="112"/>
      <c r="J137" s="112"/>
      <c r="K137" s="112" t="s">
        <v>817</v>
      </c>
      <c r="L137" s="112"/>
      <c r="M137" s="112"/>
      <c r="N137" s="112" t="s">
        <v>818</v>
      </c>
      <c r="O137" s="112"/>
      <c r="P137" s="112"/>
      <c r="AD137" s="41">
        <f>ROW()</f>
        <v>137</v>
      </c>
      <c r="AR137" s="41" t="s">
        <v>584</v>
      </c>
      <c r="AS137" s="41" t="s">
        <v>865</v>
      </c>
      <c r="AT137" s="41" t="s">
        <v>856</v>
      </c>
      <c r="AU137" s="41">
        <v>0</v>
      </c>
      <c r="AV137" s="41" t="s">
        <v>89</v>
      </c>
      <c r="AW137" s="42" t="b">
        <v>1</v>
      </c>
      <c r="AY137" s="42" t="b">
        <v>1</v>
      </c>
      <c r="AZ137" s="42" t="b">
        <v>0</v>
      </c>
      <c r="BB137" s="41" t="s">
        <v>866</v>
      </c>
      <c r="BC137" s="41" t="s">
        <v>348</v>
      </c>
      <c r="BD137" s="42" t="b">
        <v>1</v>
      </c>
      <c r="BE137" s="41" t="str">
        <f>H181</f>
        <v>0.00</v>
      </c>
      <c r="BF137" s="41" t="str">
        <f>""&amp;H181</f>
        <v>0.00</v>
      </c>
      <c r="BG137" s="41" t="b">
        <v>0</v>
      </c>
      <c r="BH137" s="41" t="b">
        <v>0</v>
      </c>
      <c r="BK137" s="41" t="e">
        <f t="shared" ca="1" si="16"/>
        <v>#N/A</v>
      </c>
      <c r="BL137" s="41" t="e">
        <f t="shared" ca="1" si="17"/>
        <v>#N/A</v>
      </c>
      <c r="CN137" s="41" t="s">
        <v>850</v>
      </c>
    </row>
    <row r="138" spans="1:92" ht="27.6" customHeight="1" x14ac:dyDescent="0.25">
      <c r="A138" s="55" t="s">
        <v>760</v>
      </c>
      <c r="B138" s="184" t="s">
        <v>867</v>
      </c>
      <c r="C138" s="184"/>
      <c r="D138" s="184"/>
      <c r="E138" s="132" t="str">
        <f>TEXT(_xlfn.NUMBERVALUE(E145),"0")</f>
        <v>106000000</v>
      </c>
      <c r="F138" s="133"/>
      <c r="G138" s="134"/>
      <c r="H138" s="132" t="str">
        <f>TEXT(_xlfn.NUMBERVALUE(H145),"0")</f>
        <v>86000000</v>
      </c>
      <c r="I138" s="133"/>
      <c r="J138" s="134"/>
      <c r="K138" s="132" t="str">
        <f>TEXT(_xlfn.NUMBERVALUE(K145),"0")</f>
        <v>86000000</v>
      </c>
      <c r="L138" s="133"/>
      <c r="M138" s="134"/>
      <c r="N138" s="132" t="str">
        <f>TEXT(_xlfn.NUMBERVALUE(N145),"0")</f>
        <v>86000000</v>
      </c>
      <c r="O138" s="133"/>
      <c r="P138" s="134"/>
      <c r="AD138" s="41">
        <f>ROW()</f>
        <v>138</v>
      </c>
      <c r="AR138" s="41" t="s">
        <v>584</v>
      </c>
      <c r="AS138" s="41" t="s">
        <v>872</v>
      </c>
      <c r="AT138" s="41" t="s">
        <v>856</v>
      </c>
      <c r="AU138" s="41">
        <v>0</v>
      </c>
      <c r="AV138" s="41" t="s">
        <v>91</v>
      </c>
      <c r="AW138" s="42" t="b">
        <v>1</v>
      </c>
      <c r="AY138" s="42" t="b">
        <v>1</v>
      </c>
      <c r="AZ138" s="42" t="b">
        <v>0</v>
      </c>
      <c r="BB138" s="41" t="s">
        <v>873</v>
      </c>
      <c r="BC138" s="41" t="s">
        <v>348</v>
      </c>
      <c r="BD138" s="42" t="b">
        <v>1</v>
      </c>
      <c r="BE138" s="41" t="str">
        <f>H182</f>
        <v>0</v>
      </c>
      <c r="BF138" s="41" t="str">
        <f>""&amp;H182</f>
        <v>0</v>
      </c>
      <c r="BG138" s="41" t="b">
        <v>1</v>
      </c>
      <c r="BH138" s="41" t="b">
        <v>0</v>
      </c>
      <c r="BK138" s="41" t="e">
        <f t="shared" ca="1" si="16"/>
        <v>#N/A</v>
      </c>
      <c r="BL138" s="41" t="e">
        <f t="shared" ca="1" si="17"/>
        <v>#N/A</v>
      </c>
      <c r="CN138" s="41" t="s">
        <v>847</v>
      </c>
    </row>
    <row r="139" spans="1:92" ht="30.6" customHeight="1" x14ac:dyDescent="0.25">
      <c r="A139" s="55" t="s">
        <v>760</v>
      </c>
      <c r="B139" s="184" t="s">
        <v>874</v>
      </c>
      <c r="C139" s="184"/>
      <c r="D139" s="184"/>
      <c r="E139" s="132" t="str">
        <f ca="1">TEXT(_xlfn.NUMBERVALUE(E147),"0.00")</f>
        <v>1060000000.00</v>
      </c>
      <c r="F139" s="133"/>
      <c r="G139" s="134"/>
      <c r="H139" s="132" t="str">
        <f ca="1">TEXT(_xlfn.NUMBERVALUE(H147),"0.00")</f>
        <v>860000000.00</v>
      </c>
      <c r="I139" s="133"/>
      <c r="J139" s="134"/>
      <c r="K139" s="132" t="str">
        <f ca="1">TEXT(_xlfn.NUMBERVALUE(K147),"0.00")</f>
        <v>860000000.00</v>
      </c>
      <c r="L139" s="133"/>
      <c r="M139" s="134"/>
      <c r="N139" s="132" t="str">
        <f ca="1">TEXT(_xlfn.NUMBERVALUE(N147),"0.00")</f>
        <v>860000000.00</v>
      </c>
      <c r="O139" s="133"/>
      <c r="P139" s="134"/>
      <c r="AD139" s="41">
        <f>ROW()</f>
        <v>139</v>
      </c>
      <c r="AR139" s="41" t="s">
        <v>584</v>
      </c>
      <c r="AS139" s="41" t="s">
        <v>879</v>
      </c>
      <c r="AT139" s="41" t="s">
        <v>856</v>
      </c>
      <c r="AU139" s="41">
        <v>0</v>
      </c>
      <c r="AV139" s="41" t="s">
        <v>94</v>
      </c>
      <c r="AW139" s="42" t="b">
        <v>1</v>
      </c>
      <c r="AY139" s="42" t="b">
        <v>1</v>
      </c>
      <c r="AZ139" s="42" t="b">
        <v>0</v>
      </c>
      <c r="BB139" s="41" t="s">
        <v>880</v>
      </c>
      <c r="BC139" s="41" t="s">
        <v>348</v>
      </c>
      <c r="BD139" s="42" t="b">
        <v>1</v>
      </c>
      <c r="BE139" s="41" t="str">
        <f>H183</f>
        <v>0</v>
      </c>
      <c r="BF139" s="41" t="str">
        <f>""&amp;H183</f>
        <v>0</v>
      </c>
      <c r="BG139" s="41" t="b">
        <v>1</v>
      </c>
      <c r="BH139" s="41" t="b">
        <v>0</v>
      </c>
      <c r="BK139" s="41" t="e">
        <f t="shared" ca="1" si="16"/>
        <v>#N/A</v>
      </c>
      <c r="BL139" s="41" t="e">
        <f t="shared" ca="1" si="17"/>
        <v>#N/A</v>
      </c>
      <c r="CN139" s="41" t="s">
        <v>846</v>
      </c>
    </row>
    <row r="140" spans="1:92" ht="15" x14ac:dyDescent="0.25">
      <c r="A140" s="55" t="s">
        <v>760</v>
      </c>
      <c r="AD140" s="41">
        <f>ROW()</f>
        <v>140</v>
      </c>
      <c r="AR140" s="41" t="s">
        <v>584</v>
      </c>
      <c r="AS140" s="41" t="s">
        <v>881</v>
      </c>
      <c r="AT140" s="41" t="s">
        <v>856</v>
      </c>
      <c r="AU140" s="41">
        <v>0</v>
      </c>
      <c r="AV140" s="41" t="s">
        <v>96</v>
      </c>
      <c r="AW140" s="42" t="b">
        <v>1</v>
      </c>
      <c r="AY140" s="42" t="b">
        <v>0</v>
      </c>
      <c r="AZ140" s="42" t="b">
        <v>0</v>
      </c>
      <c r="BB140" s="41" t="s">
        <v>882</v>
      </c>
      <c r="BC140" s="41" t="s">
        <v>348</v>
      </c>
      <c r="BD140" s="42" t="b">
        <v>1</v>
      </c>
      <c r="BE140" s="41">
        <f>H184</f>
        <v>0</v>
      </c>
      <c r="BF140" s="41" t="str">
        <f>""&amp;H184</f>
        <v/>
      </c>
      <c r="BG140" s="41" t="b">
        <v>1</v>
      </c>
      <c r="BH140" s="41" t="b">
        <v>0</v>
      </c>
      <c r="BK140" s="41" t="e">
        <f t="shared" ca="1" si="16"/>
        <v>#N/A</v>
      </c>
      <c r="BL140" s="41" t="e">
        <f t="shared" ca="1" si="17"/>
        <v>#N/A</v>
      </c>
      <c r="CN140" s="41" t="s">
        <v>845</v>
      </c>
    </row>
    <row r="141" spans="1:92" ht="15" x14ac:dyDescent="0.25">
      <c r="A141" s="55" t="s">
        <v>760</v>
      </c>
      <c r="B141" s="55" t="s">
        <v>833</v>
      </c>
      <c r="N141" s="157" t="s">
        <v>44</v>
      </c>
      <c r="O141" s="158"/>
      <c r="P141" s="134"/>
      <c r="AD141" s="41">
        <f>ROW()</f>
        <v>141</v>
      </c>
      <c r="AR141" s="41" t="s">
        <v>592</v>
      </c>
      <c r="AS141" s="41" t="s">
        <v>345</v>
      </c>
      <c r="AT141" s="41" t="s">
        <v>884</v>
      </c>
      <c r="AU141" s="41">
        <v>0</v>
      </c>
      <c r="AV141" s="41" t="s">
        <v>81</v>
      </c>
      <c r="AW141" s="42" t="b">
        <v>0</v>
      </c>
      <c r="AY141" s="42" t="b">
        <v>0</v>
      </c>
      <c r="AZ141" s="42" t="b">
        <v>0</v>
      </c>
      <c r="BB141" s="41" t="s">
        <v>885</v>
      </c>
      <c r="BC141" s="41" t="s">
        <v>348</v>
      </c>
      <c r="BD141" s="42" t="b">
        <v>1</v>
      </c>
      <c r="BE141" s="41" t="str">
        <f>H186</f>
        <v>0.00</v>
      </c>
      <c r="BF141" s="41" t="str">
        <f>""&amp;H186</f>
        <v>0.00</v>
      </c>
      <c r="BG141" s="41" t="b">
        <v>0</v>
      </c>
      <c r="BH141" s="41" t="b">
        <v>0</v>
      </c>
      <c r="BK141" s="41" t="e">
        <f t="shared" ca="1" si="16"/>
        <v>#N/A</v>
      </c>
      <c r="BL141" s="41" t="e">
        <f t="shared" ca="1" si="17"/>
        <v>#N/A</v>
      </c>
      <c r="CN141" s="41" t="s">
        <v>844</v>
      </c>
    </row>
    <row r="142" spans="1:92" ht="15" x14ac:dyDescent="0.25">
      <c r="A142" s="55" t="s">
        <v>760</v>
      </c>
      <c r="AD142" s="41">
        <f>ROW()</f>
        <v>142</v>
      </c>
      <c r="AR142" s="41" t="s">
        <v>592</v>
      </c>
      <c r="AS142" s="41" t="s">
        <v>437</v>
      </c>
      <c r="AT142" s="41" t="s">
        <v>884</v>
      </c>
      <c r="AU142" s="41">
        <v>0</v>
      </c>
      <c r="AV142" s="41" t="s">
        <v>83</v>
      </c>
      <c r="AW142" s="42" t="b">
        <v>0</v>
      </c>
      <c r="AY142" s="42" t="b">
        <v>1</v>
      </c>
      <c r="AZ142" s="42" t="b">
        <v>0</v>
      </c>
      <c r="BB142" s="41" t="s">
        <v>886</v>
      </c>
      <c r="BC142" s="41" t="s">
        <v>348</v>
      </c>
      <c r="BD142" s="42" t="b">
        <v>1</v>
      </c>
      <c r="BE142" s="41" t="str">
        <f>H187</f>
        <v>0</v>
      </c>
      <c r="BF142" s="41" t="str">
        <f>""&amp;H187</f>
        <v>0</v>
      </c>
      <c r="BG142" s="41" t="b">
        <v>1</v>
      </c>
      <c r="BH142" s="41" t="b">
        <v>0</v>
      </c>
      <c r="BK142" s="41" t="e">
        <f t="shared" ca="1" si="16"/>
        <v>#N/A</v>
      </c>
      <c r="BL142" s="41" t="e">
        <f t="shared" ca="1" si="17"/>
        <v>#N/A</v>
      </c>
      <c r="CN142" s="41" t="s">
        <v>841</v>
      </c>
    </row>
    <row r="143" spans="1:92" ht="21" customHeight="1" x14ac:dyDescent="0.25">
      <c r="A143" s="55" t="s">
        <v>760</v>
      </c>
      <c r="B143" s="103" t="s">
        <v>838</v>
      </c>
      <c r="C143" s="103"/>
      <c r="D143" s="103"/>
      <c r="E143" s="113" t="s">
        <v>887</v>
      </c>
      <c r="F143" s="114"/>
      <c r="G143" s="115"/>
      <c r="H143" s="113" t="s">
        <v>816</v>
      </c>
      <c r="I143" s="114"/>
      <c r="J143" s="115"/>
      <c r="K143" s="113" t="s">
        <v>839</v>
      </c>
      <c r="L143" s="114"/>
      <c r="M143" s="115"/>
      <c r="N143" s="113" t="s">
        <v>818</v>
      </c>
      <c r="O143" s="114"/>
      <c r="P143" s="115"/>
      <c r="AD143" s="41">
        <f>ROW()</f>
        <v>143</v>
      </c>
      <c r="AR143" s="41" t="s">
        <v>592</v>
      </c>
      <c r="AS143" s="41" t="s">
        <v>860</v>
      </c>
      <c r="AT143" s="41" t="s">
        <v>884</v>
      </c>
      <c r="AU143" s="41">
        <v>0</v>
      </c>
      <c r="AV143" s="41" t="s">
        <v>85</v>
      </c>
      <c r="AW143" s="42" t="b">
        <v>0</v>
      </c>
      <c r="AY143" s="42" t="b">
        <v>1</v>
      </c>
      <c r="AZ143" s="42" t="b">
        <v>0</v>
      </c>
      <c r="BB143" s="41" t="s">
        <v>888</v>
      </c>
      <c r="BC143" s="41" t="s">
        <v>348</v>
      </c>
      <c r="BD143" s="42" t="b">
        <v>1</v>
      </c>
      <c r="BE143" s="41" t="str">
        <f>H188</f>
        <v>0</v>
      </c>
      <c r="BF143" s="41" t="str">
        <f>""&amp;H188</f>
        <v>0</v>
      </c>
      <c r="BG143" s="41" t="b">
        <v>1</v>
      </c>
      <c r="BH143" s="41" t="b">
        <v>0</v>
      </c>
      <c r="BK143" s="41" t="e">
        <f t="shared" ca="1" si="16"/>
        <v>#N/A</v>
      </c>
      <c r="BL143" s="41" t="e">
        <f t="shared" ca="1" si="17"/>
        <v>#N/A</v>
      </c>
      <c r="CN143" s="41" t="s">
        <v>1463</v>
      </c>
    </row>
    <row r="144" spans="1:92" ht="18.95" customHeight="1" x14ac:dyDescent="0.25">
      <c r="A144" s="55" t="s">
        <v>760</v>
      </c>
      <c r="B144" s="185" t="s">
        <v>1944</v>
      </c>
      <c r="C144" s="186"/>
      <c r="D144" s="187"/>
      <c r="E144" s="167"/>
      <c r="F144" s="168"/>
      <c r="G144" s="169"/>
      <c r="H144" s="167"/>
      <c r="I144" s="168"/>
      <c r="J144" s="169"/>
      <c r="K144" s="167"/>
      <c r="L144" s="168"/>
      <c r="M144" s="169"/>
      <c r="N144" s="167"/>
      <c r="O144" s="168"/>
      <c r="P144" s="169"/>
      <c r="AD144" s="41">
        <f>ROW()</f>
        <v>144</v>
      </c>
      <c r="AR144" s="41" t="s">
        <v>592</v>
      </c>
      <c r="AS144" s="41" t="s">
        <v>862</v>
      </c>
      <c r="AT144" s="41" t="s">
        <v>884</v>
      </c>
      <c r="AU144" s="41">
        <v>0</v>
      </c>
      <c r="AV144" s="41" t="s">
        <v>87</v>
      </c>
      <c r="AW144" s="42" t="b">
        <v>1</v>
      </c>
      <c r="AY144" s="42" t="b">
        <v>1</v>
      </c>
      <c r="AZ144" s="42" t="b">
        <v>0</v>
      </c>
      <c r="BB144" s="41" t="s">
        <v>890</v>
      </c>
      <c r="BC144" s="41" t="s">
        <v>348</v>
      </c>
      <c r="BD144" s="42" t="b">
        <v>1</v>
      </c>
      <c r="BE144" s="41" t="str">
        <f>H189</f>
        <v>0</v>
      </c>
      <c r="BF144" s="41" t="str">
        <f>""&amp;H189</f>
        <v>0</v>
      </c>
      <c r="BG144" s="41" t="b">
        <v>1</v>
      </c>
      <c r="BH144" s="41" t="b">
        <v>0</v>
      </c>
      <c r="BK144" s="41" t="e">
        <f t="shared" ca="1" si="16"/>
        <v>#N/A</v>
      </c>
      <c r="BL144" s="41" t="e">
        <f t="shared" ca="1" si="17"/>
        <v>#N/A</v>
      </c>
      <c r="CN144" s="41" t="s">
        <v>1438</v>
      </c>
    </row>
    <row r="145" spans="1:92" ht="15.95" customHeight="1" x14ac:dyDescent="0.25">
      <c r="A145" s="55" t="s">
        <v>760</v>
      </c>
      <c r="B145" s="188" t="s">
        <v>891</v>
      </c>
      <c r="C145" s="188"/>
      <c r="D145" s="188"/>
      <c r="E145" s="88" t="s">
        <v>1945</v>
      </c>
      <c r="F145" s="89"/>
      <c r="G145" s="90"/>
      <c r="H145" s="88" t="s">
        <v>1946</v>
      </c>
      <c r="I145" s="89"/>
      <c r="J145" s="90"/>
      <c r="K145" s="88" t="s">
        <v>1946</v>
      </c>
      <c r="L145" s="89"/>
      <c r="M145" s="90"/>
      <c r="N145" s="88" t="s">
        <v>1946</v>
      </c>
      <c r="O145" s="89"/>
      <c r="P145" s="90"/>
      <c r="AD145" s="41">
        <f>ROW()</f>
        <v>145</v>
      </c>
      <c r="AR145" s="41" t="s">
        <v>592</v>
      </c>
      <c r="AS145" s="41" t="s">
        <v>865</v>
      </c>
      <c r="AT145" s="41" t="s">
        <v>884</v>
      </c>
      <c r="AU145" s="41">
        <v>0</v>
      </c>
      <c r="AV145" s="41" t="s">
        <v>89</v>
      </c>
      <c r="AW145" s="42" t="b">
        <v>1</v>
      </c>
      <c r="AY145" s="42" t="b">
        <v>1</v>
      </c>
      <c r="AZ145" s="42" t="b">
        <v>0</v>
      </c>
      <c r="BB145" s="41" t="s">
        <v>896</v>
      </c>
      <c r="BC145" s="41" t="s">
        <v>348</v>
      </c>
      <c r="BD145" s="42" t="b">
        <v>1</v>
      </c>
      <c r="BE145" s="41">
        <f>H190</f>
        <v>0</v>
      </c>
      <c r="BF145" s="41" t="str">
        <f>""&amp;H190</f>
        <v/>
      </c>
      <c r="BG145" s="41" t="b">
        <v>1</v>
      </c>
      <c r="BH145" s="41" t="b">
        <v>0</v>
      </c>
      <c r="BK145" s="41" t="e">
        <f t="shared" ca="1" si="16"/>
        <v>#N/A</v>
      </c>
      <c r="BL145" s="41" t="e">
        <f t="shared" ca="1" si="17"/>
        <v>#N/A</v>
      </c>
      <c r="CN145" s="41" t="s">
        <v>1252</v>
      </c>
    </row>
    <row r="146" spans="1:92" ht="26.45" customHeight="1" x14ac:dyDescent="0.25">
      <c r="A146" s="55" t="s">
        <v>760</v>
      </c>
      <c r="B146" s="184" t="s">
        <v>849</v>
      </c>
      <c r="C146" s="184"/>
      <c r="D146" s="184"/>
      <c r="E146" s="88" t="s">
        <v>107</v>
      </c>
      <c r="F146" s="89"/>
      <c r="G146" s="90"/>
      <c r="H146" s="88" t="s">
        <v>107</v>
      </c>
      <c r="I146" s="89"/>
      <c r="J146" s="90"/>
      <c r="K146" s="88" t="s">
        <v>107</v>
      </c>
      <c r="L146" s="89"/>
      <c r="M146" s="90"/>
      <c r="N146" s="88" t="s">
        <v>107</v>
      </c>
      <c r="O146" s="89"/>
      <c r="P146" s="90"/>
      <c r="AD146" s="41">
        <f>ROW()</f>
        <v>146</v>
      </c>
      <c r="AR146" s="41" t="s">
        <v>592</v>
      </c>
      <c r="AS146" s="41" t="s">
        <v>872</v>
      </c>
      <c r="AT146" s="41" t="s">
        <v>884</v>
      </c>
      <c r="AU146" s="41">
        <v>0</v>
      </c>
      <c r="AV146" s="41" t="s">
        <v>91</v>
      </c>
      <c r="AW146" s="42" t="b">
        <v>1</v>
      </c>
      <c r="AY146" s="42" t="b">
        <v>1</v>
      </c>
      <c r="AZ146" s="42" t="b">
        <v>0</v>
      </c>
      <c r="BB146" s="60" t="s">
        <v>901</v>
      </c>
      <c r="BC146" s="41" t="s">
        <v>348</v>
      </c>
      <c r="BD146" s="42" t="b">
        <v>1</v>
      </c>
      <c r="BE146" s="41" t="str">
        <f>H192</f>
        <v>0.00</v>
      </c>
      <c r="BF146" s="41" t="str">
        <f>""&amp;H192</f>
        <v>0.00</v>
      </c>
      <c r="BG146" s="41" t="b">
        <v>0</v>
      </c>
      <c r="BH146" s="41" t="b">
        <v>0</v>
      </c>
      <c r="BK146" s="41" t="e">
        <f t="shared" ca="1" si="16"/>
        <v>#N/A</v>
      </c>
      <c r="BL146" s="41" t="e">
        <f t="shared" ca="1" si="17"/>
        <v>#N/A</v>
      </c>
      <c r="CN146" s="41" t="s">
        <v>1207</v>
      </c>
    </row>
    <row r="147" spans="1:92" ht="27.6" customHeight="1" x14ac:dyDescent="0.25">
      <c r="A147" s="55" t="s">
        <v>760</v>
      </c>
      <c r="B147" s="184" t="s">
        <v>902</v>
      </c>
      <c r="C147" s="184"/>
      <c r="D147" s="184"/>
      <c r="E147" s="107" t="str" cm="1">
        <f t="array" aca="1" ref="E147" ca="1">IFERROR(TEXT(OFFSET(INDIRECT(ADDRESS(ROW(),COLUMN())),-2,0)*OFFSET(INDIRECT(ADDRESS(ROW(),COLUMN())),-1,0),"0.00"),"0.00")</f>
        <v>1060000000.00</v>
      </c>
      <c r="F147" s="166"/>
      <c r="G147" s="108"/>
      <c r="H147" s="107" t="str" cm="1">
        <f t="array" aca="1" ref="H147" ca="1">IFERROR(TEXT(OFFSET(INDIRECT(ADDRESS(ROW(),COLUMN())),-2,0)*OFFSET(INDIRECT(ADDRESS(ROW(),COLUMN())),-1,0),"0.00"),"0.00")</f>
        <v>860000000.00</v>
      </c>
      <c r="I147" s="166"/>
      <c r="J147" s="108"/>
      <c r="K147" s="190" t="str" cm="1">
        <f t="array" aca="1" ref="K147" ca="1">IFERROR(TEXT(OFFSET(INDIRECT(ADDRESS(ROW(),COLUMN())),-2,0)*OFFSET(INDIRECT(ADDRESS(ROW(),COLUMN())),-1,0),"0.00"),"0.00")</f>
        <v>860000000.00</v>
      </c>
      <c r="L147" s="191"/>
      <c r="M147" s="192"/>
      <c r="N147" s="190" t="str" cm="1">
        <f t="array" aca="1" ref="N147" ca="1">IFERROR(TEXT(OFFSET(INDIRECT(ADDRESS(ROW(),COLUMN())),-2,0)*OFFSET(INDIRECT(ADDRESS(ROW(),COLUMN())),-1,0),"0.00"),"0.00")</f>
        <v>860000000.00</v>
      </c>
      <c r="O147" s="191"/>
      <c r="P147" s="192"/>
      <c r="AD147" s="41">
        <f>ROW()</f>
        <v>147</v>
      </c>
      <c r="AR147" s="41" t="s">
        <v>592</v>
      </c>
      <c r="AS147" s="41" t="s">
        <v>879</v>
      </c>
      <c r="AT147" s="41" t="s">
        <v>884</v>
      </c>
      <c r="AU147" s="41">
        <v>0</v>
      </c>
      <c r="AV147" s="41" t="s">
        <v>94</v>
      </c>
      <c r="AW147" s="42" t="b">
        <v>1</v>
      </c>
      <c r="AY147" s="42" t="b">
        <v>1</v>
      </c>
      <c r="AZ147" s="42" t="b">
        <v>0</v>
      </c>
      <c r="BB147" s="41" t="s">
        <v>903</v>
      </c>
      <c r="BC147" s="41" t="s">
        <v>348</v>
      </c>
      <c r="BD147" s="42" t="b">
        <v>1</v>
      </c>
      <c r="BE147" s="41" t="str">
        <f>N212</f>
        <v>0</v>
      </c>
      <c r="BF147" s="41" t="str">
        <f>""&amp;N212</f>
        <v>0</v>
      </c>
      <c r="BG147" s="41" t="b">
        <v>0</v>
      </c>
      <c r="BH147" s="41" t="b">
        <v>0</v>
      </c>
      <c r="BK147" s="41" t="e">
        <f t="shared" ca="1" si="16"/>
        <v>#N/A</v>
      </c>
      <c r="BL147" s="41" t="e">
        <f t="shared" ca="1" si="17"/>
        <v>#N/A</v>
      </c>
      <c r="CN147" s="41" t="s">
        <v>1186</v>
      </c>
    </row>
    <row r="148" spans="1:92" ht="15" x14ac:dyDescent="0.25">
      <c r="A148" s="55" t="s">
        <v>760</v>
      </c>
      <c r="AD148" s="41">
        <f>ROW()</f>
        <v>148</v>
      </c>
      <c r="AR148" s="41" t="s">
        <v>592</v>
      </c>
      <c r="AS148" s="41" t="s">
        <v>881</v>
      </c>
      <c r="AT148" s="41" t="s">
        <v>884</v>
      </c>
      <c r="AU148" s="41">
        <v>0</v>
      </c>
      <c r="AV148" s="41" t="s">
        <v>96</v>
      </c>
      <c r="AW148" s="42" t="b">
        <v>1</v>
      </c>
      <c r="AY148" s="42" t="b">
        <v>0</v>
      </c>
      <c r="AZ148" s="42" t="b">
        <v>0</v>
      </c>
      <c r="BB148" s="41" t="s">
        <v>904</v>
      </c>
      <c r="BC148" s="41" t="s">
        <v>348</v>
      </c>
      <c r="BD148" s="42" t="b">
        <v>1</v>
      </c>
      <c r="BE148" s="41" t="str">
        <f>G216</f>
        <v>0.00</v>
      </c>
      <c r="BF148" s="41" t="str">
        <f>""&amp;G216</f>
        <v>0.00</v>
      </c>
      <c r="BG148" s="41" t="b">
        <v>0</v>
      </c>
      <c r="BH148" s="41" t="b">
        <v>0</v>
      </c>
      <c r="BK148" s="41" t="e">
        <f t="shared" ca="1" si="16"/>
        <v>#N/A</v>
      </c>
      <c r="BL148" s="41" t="e">
        <f t="shared" ca="1" si="17"/>
        <v>#N/A</v>
      </c>
      <c r="CN148" s="41" t="s">
        <v>1160</v>
      </c>
    </row>
    <row r="149" spans="1:92" ht="15" x14ac:dyDescent="0.25">
      <c r="A149" s="55" t="s">
        <v>760</v>
      </c>
      <c r="B149" s="45" t="s">
        <v>905</v>
      </c>
      <c r="AD149" s="41">
        <f>ROW()</f>
        <v>149</v>
      </c>
      <c r="AR149" s="41" t="s">
        <v>599</v>
      </c>
      <c r="AS149" s="41" t="s">
        <v>345</v>
      </c>
      <c r="AT149" s="41" t="s">
        <v>906</v>
      </c>
      <c r="AU149" s="41">
        <v>0</v>
      </c>
      <c r="AV149" s="41" t="s">
        <v>81</v>
      </c>
      <c r="AW149" s="42" t="b">
        <v>0</v>
      </c>
      <c r="AY149" s="42" t="b">
        <v>0</v>
      </c>
      <c r="AZ149" s="42" t="b">
        <v>0</v>
      </c>
      <c r="BB149" s="41" t="s">
        <v>907</v>
      </c>
      <c r="BC149" s="41" t="s">
        <v>348</v>
      </c>
      <c r="BD149" s="42" t="b">
        <v>1</v>
      </c>
      <c r="BE149" s="41" t="str">
        <f>J216</f>
        <v>0.00</v>
      </c>
      <c r="BF149" s="41" t="str">
        <f>""&amp;J216</f>
        <v>0.00</v>
      </c>
      <c r="BG149" s="41" t="b">
        <v>0</v>
      </c>
      <c r="BH149" s="41" t="b">
        <v>0</v>
      </c>
      <c r="BK149" s="41" t="e">
        <f t="shared" ca="1" si="16"/>
        <v>#N/A</v>
      </c>
      <c r="BL149" s="41" t="e">
        <f t="shared" ca="1" si="17"/>
        <v>#N/A</v>
      </c>
      <c r="CN149" s="41" t="s">
        <v>1128</v>
      </c>
    </row>
    <row r="150" spans="1:92" ht="15" x14ac:dyDescent="0.25">
      <c r="A150" s="55" t="s">
        <v>760</v>
      </c>
      <c r="AD150" s="41">
        <f>ROW()</f>
        <v>150</v>
      </c>
      <c r="AR150" s="41" t="s">
        <v>599</v>
      </c>
      <c r="AS150" s="41" t="s">
        <v>437</v>
      </c>
      <c r="AT150" s="41" t="s">
        <v>906</v>
      </c>
      <c r="AU150" s="41">
        <v>0</v>
      </c>
      <c r="AV150" s="41" t="s">
        <v>83</v>
      </c>
      <c r="AW150" s="42" t="b">
        <v>0</v>
      </c>
      <c r="AY150" s="42" t="b">
        <v>1</v>
      </c>
      <c r="AZ150" s="42" t="b">
        <v>0</v>
      </c>
      <c r="BB150" s="41" t="s">
        <v>908</v>
      </c>
      <c r="BC150" s="41" t="s">
        <v>348</v>
      </c>
      <c r="BD150" s="42" t="b">
        <v>1</v>
      </c>
      <c r="BE150" s="41" t="str">
        <f>M216</f>
        <v>0.00</v>
      </c>
      <c r="BF150" s="41" t="str">
        <f>""&amp;M216</f>
        <v>0.00</v>
      </c>
      <c r="BG150" s="41" t="b">
        <v>0</v>
      </c>
      <c r="BH150" s="41" t="b">
        <v>0</v>
      </c>
      <c r="BK150" s="41" t="e">
        <f t="shared" ca="1" si="16"/>
        <v>#N/A</v>
      </c>
      <c r="BL150" s="41" t="e">
        <f t="shared" ca="1" si="17"/>
        <v>#N/A</v>
      </c>
      <c r="CN150" s="41" t="s">
        <v>1114</v>
      </c>
    </row>
    <row r="151" spans="1:92" ht="15" x14ac:dyDescent="0.25">
      <c r="A151" s="55" t="s">
        <v>760</v>
      </c>
      <c r="B151" s="155" t="s">
        <v>581</v>
      </c>
      <c r="C151" s="155"/>
      <c r="D151" s="155"/>
      <c r="E151" s="155"/>
      <c r="F151" s="155"/>
      <c r="G151" s="155"/>
      <c r="H151" s="112" t="s">
        <v>815</v>
      </c>
      <c r="I151" s="112"/>
      <c r="J151" s="112"/>
      <c r="P151" s="41" t="s">
        <v>909</v>
      </c>
      <c r="AD151" s="41">
        <f>ROW()</f>
        <v>151</v>
      </c>
      <c r="AR151" s="41" t="s">
        <v>599</v>
      </c>
      <c r="AS151" s="41" t="s">
        <v>860</v>
      </c>
      <c r="AT151" s="41" t="s">
        <v>906</v>
      </c>
      <c r="AU151" s="41">
        <v>0</v>
      </c>
      <c r="AV151" s="41" t="s">
        <v>85</v>
      </c>
      <c r="AW151" s="42" t="b">
        <v>0</v>
      </c>
      <c r="AY151" s="42" t="b">
        <v>1</v>
      </c>
      <c r="AZ151" s="42" t="b">
        <v>0</v>
      </c>
      <c r="BB151" s="41" t="s">
        <v>910</v>
      </c>
      <c r="BC151" s="41" t="s">
        <v>348</v>
      </c>
      <c r="BD151" s="42" t="b">
        <v>1</v>
      </c>
      <c r="BE151" s="41" t="str">
        <f>G220</f>
        <v>0.00</v>
      </c>
      <c r="BF151" s="41" t="str">
        <f>""&amp;G220</f>
        <v>0.00</v>
      </c>
      <c r="BG151" s="41" t="b">
        <v>0</v>
      </c>
      <c r="BH151" s="41" t="b">
        <v>0</v>
      </c>
      <c r="BK151" s="41" t="e">
        <f t="shared" ca="1" si="16"/>
        <v>#N/A</v>
      </c>
      <c r="BL151" s="41" t="e">
        <f t="shared" ca="1" si="17"/>
        <v>#N/A</v>
      </c>
      <c r="CN151" s="41" t="s">
        <v>1099</v>
      </c>
    </row>
    <row r="152" spans="1:92" ht="15" x14ac:dyDescent="0.25">
      <c r="A152" s="55" t="s">
        <v>760</v>
      </c>
      <c r="B152" s="188" t="s">
        <v>911</v>
      </c>
      <c r="C152" s="188"/>
      <c r="D152" s="188"/>
      <c r="E152" s="188"/>
      <c r="F152" s="188"/>
      <c r="G152" s="188"/>
      <c r="H152" s="88" t="s">
        <v>976</v>
      </c>
      <c r="I152" s="89"/>
      <c r="J152" s="90"/>
      <c r="AD152" s="41">
        <f>ROW()</f>
        <v>152</v>
      </c>
      <c r="AR152" s="41" t="s">
        <v>599</v>
      </c>
      <c r="AS152" s="41" t="s">
        <v>862</v>
      </c>
      <c r="AT152" s="41" t="s">
        <v>906</v>
      </c>
      <c r="AU152" s="41">
        <v>0</v>
      </c>
      <c r="AV152" s="41" t="s">
        <v>87</v>
      </c>
      <c r="AW152" s="42" t="b">
        <v>1</v>
      </c>
      <c r="AY152" s="42" t="b">
        <v>1</v>
      </c>
      <c r="AZ152" s="42" t="b">
        <v>0</v>
      </c>
      <c r="BB152" s="41" t="s">
        <v>913</v>
      </c>
      <c r="BC152" s="41" t="s">
        <v>348</v>
      </c>
      <c r="BD152" s="42" t="b">
        <v>1</v>
      </c>
      <c r="BE152" s="41" t="str">
        <f>J220</f>
        <v>0.00</v>
      </c>
      <c r="BF152" s="41" t="str">
        <f>""&amp;J220</f>
        <v>0.00</v>
      </c>
      <c r="BG152" s="41" t="b">
        <v>0</v>
      </c>
      <c r="BH152" s="41" t="b">
        <v>0</v>
      </c>
      <c r="BK152" s="41" t="e">
        <f t="shared" ca="1" si="16"/>
        <v>#N/A</v>
      </c>
      <c r="BL152" s="41" t="e">
        <f t="shared" ca="1" si="17"/>
        <v>#N/A</v>
      </c>
      <c r="CN152" s="41" t="s">
        <v>864</v>
      </c>
    </row>
    <row r="153" spans="1:92" ht="15" x14ac:dyDescent="0.25">
      <c r="A153" s="55" t="s">
        <v>760</v>
      </c>
      <c r="AD153" s="41">
        <f>ROW()</f>
        <v>153</v>
      </c>
      <c r="AR153" s="41" t="s">
        <v>599</v>
      </c>
      <c r="AS153" s="41" t="s">
        <v>865</v>
      </c>
      <c r="AT153" s="41" t="s">
        <v>906</v>
      </c>
      <c r="AU153" s="41">
        <v>0</v>
      </c>
      <c r="AV153" s="41" t="s">
        <v>89</v>
      </c>
      <c r="AW153" s="42" t="b">
        <v>1</v>
      </c>
      <c r="AY153" s="42" t="b">
        <v>1</v>
      </c>
      <c r="AZ153" s="42" t="b">
        <v>0</v>
      </c>
      <c r="BB153" s="41" t="s">
        <v>914</v>
      </c>
      <c r="BC153" s="41" t="s">
        <v>348</v>
      </c>
      <c r="BD153" s="42" t="b">
        <v>1</v>
      </c>
      <c r="BE153" s="41" t="str">
        <f>M220</f>
        <v>0.00</v>
      </c>
      <c r="BF153" s="41" t="str">
        <f>""&amp;M220</f>
        <v>0.00</v>
      </c>
      <c r="BG153" s="41" t="b">
        <v>0</v>
      </c>
      <c r="BH153" s="41" t="b">
        <v>0</v>
      </c>
      <c r="BK153" s="41" t="e">
        <f t="shared" ca="1" si="16"/>
        <v>#N/A</v>
      </c>
      <c r="BL153" s="41" t="e">
        <f t="shared" ca="1" si="17"/>
        <v>#N/A</v>
      </c>
      <c r="CN153" s="41" t="s">
        <v>814</v>
      </c>
    </row>
    <row r="154" spans="1:92" ht="15" x14ac:dyDescent="0.25">
      <c r="A154" s="55" t="s">
        <v>760</v>
      </c>
      <c r="B154" s="45" t="s">
        <v>915</v>
      </c>
      <c r="AD154" s="41">
        <f>ROW()</f>
        <v>154</v>
      </c>
      <c r="AR154" s="41" t="s">
        <v>599</v>
      </c>
      <c r="AS154" s="41" t="s">
        <v>872</v>
      </c>
      <c r="AT154" s="41" t="s">
        <v>906</v>
      </c>
      <c r="AU154" s="41">
        <v>0</v>
      </c>
      <c r="AV154" s="41" t="s">
        <v>91</v>
      </c>
      <c r="AW154" s="42" t="b">
        <v>1</v>
      </c>
      <c r="AY154" s="42" t="b">
        <v>1</v>
      </c>
      <c r="AZ154" s="42" t="b">
        <v>0</v>
      </c>
      <c r="BB154" s="60" t="s">
        <v>916</v>
      </c>
      <c r="BC154" s="41" t="s">
        <v>348</v>
      </c>
      <c r="BD154" s="42" t="b">
        <v>1</v>
      </c>
      <c r="BE154" s="41" t="str">
        <f>P220</f>
        <v>0.00</v>
      </c>
      <c r="BF154" s="41" t="str">
        <f>""&amp;P220</f>
        <v>0.00</v>
      </c>
      <c r="BG154" s="41" t="b">
        <v>0</v>
      </c>
      <c r="BH154" s="41" t="b">
        <v>0</v>
      </c>
      <c r="BK154" s="41" t="e">
        <f t="shared" ca="1" si="16"/>
        <v>#N/A</v>
      </c>
      <c r="BL154" s="41" t="e">
        <f t="shared" ca="1" si="17"/>
        <v>#N/A</v>
      </c>
      <c r="CN154" s="41" t="s">
        <v>778</v>
      </c>
    </row>
    <row r="155" spans="1:92" ht="15" x14ac:dyDescent="0.25">
      <c r="A155" s="55" t="s">
        <v>760</v>
      </c>
      <c r="AD155" s="41">
        <f>ROW()</f>
        <v>155</v>
      </c>
      <c r="AR155" s="41" t="s">
        <v>599</v>
      </c>
      <c r="AS155" s="41" t="s">
        <v>879</v>
      </c>
      <c r="AT155" s="41" t="s">
        <v>906</v>
      </c>
      <c r="AU155" s="41">
        <v>0</v>
      </c>
      <c r="AV155" s="41" t="s">
        <v>94</v>
      </c>
      <c r="AW155" s="42" t="b">
        <v>1</v>
      </c>
      <c r="AY155" s="42" t="b">
        <v>1</v>
      </c>
      <c r="AZ155" s="42" t="b">
        <v>0</v>
      </c>
      <c r="BB155" s="41" t="s">
        <v>917</v>
      </c>
      <c r="BC155" s="41" t="s">
        <v>348</v>
      </c>
      <c r="BD155" s="42" t="b">
        <v>1</v>
      </c>
      <c r="BE155" s="41" t="str">
        <f>N224</f>
        <v>0</v>
      </c>
      <c r="BF155" s="41" t="str">
        <f>""&amp;N224</f>
        <v>0</v>
      </c>
      <c r="BG155" s="41" t="b">
        <v>0</v>
      </c>
      <c r="BH155" s="41" t="b">
        <v>0</v>
      </c>
      <c r="BK155" s="41" t="e">
        <f t="shared" ca="1" si="16"/>
        <v>#N/A</v>
      </c>
      <c r="BL155" s="41" t="e">
        <f t="shared" ca="1" si="17"/>
        <v>#N/A</v>
      </c>
      <c r="CN155" s="41" t="s">
        <v>737</v>
      </c>
    </row>
    <row r="156" spans="1:92" ht="15" x14ac:dyDescent="0.25">
      <c r="A156" s="55" t="s">
        <v>760</v>
      </c>
      <c r="B156" s="152" t="s">
        <v>581</v>
      </c>
      <c r="C156" s="152"/>
      <c r="D156" s="152"/>
      <c r="E156" s="152"/>
      <c r="F156" s="155" t="s">
        <v>918</v>
      </c>
      <c r="G156" s="155"/>
      <c r="H156" s="155"/>
      <c r="I156" s="155"/>
      <c r="J156" s="155"/>
      <c r="K156" s="155"/>
      <c r="L156" s="152" t="s">
        <v>919</v>
      </c>
      <c r="M156" s="152"/>
      <c r="N156" s="152"/>
      <c r="O156" s="152" t="s">
        <v>920</v>
      </c>
      <c r="P156" s="152"/>
      <c r="Q156" s="152"/>
      <c r="R156" s="152" t="s">
        <v>921</v>
      </c>
      <c r="S156" s="152"/>
      <c r="T156" s="152"/>
      <c r="AD156" s="41">
        <f>ROW()</f>
        <v>156</v>
      </c>
      <c r="AR156" s="41" t="s">
        <v>599</v>
      </c>
      <c r="AS156" s="41" t="s">
        <v>881</v>
      </c>
      <c r="AT156" s="41" t="s">
        <v>906</v>
      </c>
      <c r="AU156" s="41">
        <v>0</v>
      </c>
      <c r="AV156" s="41" t="s">
        <v>96</v>
      </c>
      <c r="AW156" s="42" t="b">
        <v>1</v>
      </c>
      <c r="AY156" s="42" t="b">
        <v>0</v>
      </c>
      <c r="AZ156" s="42" t="b">
        <v>0</v>
      </c>
      <c r="BB156" s="41" t="s">
        <v>922</v>
      </c>
      <c r="BC156" s="41" t="s">
        <v>348</v>
      </c>
      <c r="BD156" s="42" t="b">
        <v>1</v>
      </c>
      <c r="BE156" s="41" t="str">
        <f>G228</f>
        <v>0.00</v>
      </c>
      <c r="BF156" s="41" t="str">
        <f>""&amp;G228</f>
        <v>0.00</v>
      </c>
      <c r="BG156" s="41" t="b">
        <v>0</v>
      </c>
      <c r="BH156" s="41" t="b">
        <v>0</v>
      </c>
      <c r="BK156" s="41" t="e">
        <f t="shared" ca="1" si="16"/>
        <v>#N/A</v>
      </c>
      <c r="BL156" s="41" t="e">
        <f t="shared" ca="1" si="17"/>
        <v>#N/A</v>
      </c>
      <c r="CN156" s="41" t="s">
        <v>696</v>
      </c>
    </row>
    <row r="157" spans="1:92" ht="15" x14ac:dyDescent="0.25">
      <c r="A157" s="55" t="s">
        <v>760</v>
      </c>
      <c r="B157" s="152"/>
      <c r="C157" s="152"/>
      <c r="D157" s="152"/>
      <c r="E157" s="152"/>
      <c r="F157" s="155" t="s">
        <v>689</v>
      </c>
      <c r="G157" s="155"/>
      <c r="H157" s="155" t="s">
        <v>741</v>
      </c>
      <c r="I157" s="155"/>
      <c r="J157" s="155" t="s">
        <v>923</v>
      </c>
      <c r="K157" s="155"/>
      <c r="L157" s="152"/>
      <c r="M157" s="152"/>
      <c r="N157" s="152"/>
      <c r="O157" s="152"/>
      <c r="P157" s="152"/>
      <c r="Q157" s="152"/>
      <c r="R157" s="152"/>
      <c r="S157" s="152"/>
      <c r="T157" s="152"/>
      <c r="AD157" s="41">
        <f>ROW()</f>
        <v>157</v>
      </c>
      <c r="AR157" s="41" t="s">
        <v>535</v>
      </c>
      <c r="AS157" s="41" t="s">
        <v>345</v>
      </c>
      <c r="AT157" s="41" t="s">
        <v>924</v>
      </c>
      <c r="AU157" s="54">
        <v>0</v>
      </c>
      <c r="AV157" s="41" t="s">
        <v>81</v>
      </c>
      <c r="AW157" s="42" t="b">
        <v>0</v>
      </c>
      <c r="AY157" s="42" t="s">
        <v>925</v>
      </c>
      <c r="AZ157" s="42" t="b">
        <v>0</v>
      </c>
      <c r="BB157" s="41" t="s">
        <v>926</v>
      </c>
      <c r="BC157" s="41" t="s">
        <v>348</v>
      </c>
      <c r="BD157" s="42" t="b">
        <v>1</v>
      </c>
      <c r="BE157" s="41" t="str">
        <f>J228</f>
        <v>0.00</v>
      </c>
      <c r="BF157" s="41" t="str">
        <f>""&amp;J228</f>
        <v>0.00</v>
      </c>
      <c r="BG157" s="41" t="b">
        <v>0</v>
      </c>
      <c r="BH157" s="41" t="b">
        <v>0</v>
      </c>
      <c r="BK157" s="41" t="e">
        <f t="shared" ca="1" si="16"/>
        <v>#N/A</v>
      </c>
      <c r="BL157" s="41" t="e">
        <f t="shared" ca="1" si="17"/>
        <v>#N/A</v>
      </c>
      <c r="CN157" s="41" t="s">
        <v>670</v>
      </c>
    </row>
    <row r="158" spans="1:92" ht="15" x14ac:dyDescent="0.25">
      <c r="A158" s="55" t="s">
        <v>760</v>
      </c>
      <c r="B158" s="165" t="s">
        <v>927</v>
      </c>
      <c r="C158" s="144"/>
      <c r="D158" s="144"/>
      <c r="E158" s="144"/>
      <c r="F158" s="180"/>
      <c r="G158" s="180"/>
      <c r="H158" s="180"/>
      <c r="I158" s="180"/>
      <c r="J158" s="154"/>
      <c r="K158" s="154"/>
      <c r="L158" s="154"/>
      <c r="M158" s="154"/>
      <c r="N158" s="154"/>
      <c r="O158" s="154"/>
      <c r="P158" s="154"/>
      <c r="Q158" s="154"/>
      <c r="R158" s="154"/>
      <c r="S158" s="154"/>
      <c r="T158" s="154"/>
      <c r="AD158" s="41">
        <f>ROW()</f>
        <v>158</v>
      </c>
      <c r="AR158" s="41" t="s">
        <v>535</v>
      </c>
      <c r="AS158" s="41" t="s">
        <v>928</v>
      </c>
      <c r="AT158" s="41" t="s">
        <v>924</v>
      </c>
      <c r="AU158" s="54">
        <v>0</v>
      </c>
      <c r="AV158" s="41" t="s">
        <v>83</v>
      </c>
      <c r="AW158" s="42" t="b">
        <v>0</v>
      </c>
      <c r="AY158" s="42" t="s">
        <v>925</v>
      </c>
      <c r="AZ158" s="42" t="b">
        <v>0</v>
      </c>
      <c r="BB158" s="41" t="s">
        <v>929</v>
      </c>
      <c r="BC158" s="41" t="s">
        <v>348</v>
      </c>
      <c r="BD158" s="42" t="b">
        <v>1</v>
      </c>
      <c r="BE158" s="41" t="str">
        <f>M228</f>
        <v>0.00</v>
      </c>
      <c r="BF158" s="41" t="str">
        <f>""&amp;M228</f>
        <v>0.00</v>
      </c>
      <c r="BG158" s="41" t="b">
        <v>0</v>
      </c>
      <c r="BH158" s="41" t="b">
        <v>0</v>
      </c>
      <c r="BK158" s="41" t="e">
        <f t="shared" ca="1" si="16"/>
        <v>#N/A</v>
      </c>
      <c r="BL158" s="41" t="e">
        <f t="shared" ca="1" si="17"/>
        <v>#N/A</v>
      </c>
      <c r="CN158" s="41" t="s">
        <v>362</v>
      </c>
    </row>
    <row r="159" spans="1:92" ht="15" x14ac:dyDescent="0.25">
      <c r="A159" s="55" t="s">
        <v>760</v>
      </c>
      <c r="B159" s="165" t="s">
        <v>930</v>
      </c>
      <c r="C159" s="144"/>
      <c r="D159" s="144"/>
      <c r="E159" s="144"/>
      <c r="F159" s="88" t="s">
        <v>1942</v>
      </c>
      <c r="G159" s="90"/>
      <c r="H159" s="88" t="s">
        <v>976</v>
      </c>
      <c r="I159" s="90"/>
      <c r="J159" s="107" t="str">
        <f>IF(CS2="Y",CR2,TEXT(SUM(_xlfn.NUMBERVALUE(F159)+_xlfn.NUMBERVALUE(H159)),"0.00"))</f>
        <v>10000.00</v>
      </c>
      <c r="K159" s="108"/>
      <c r="L159" s="88" t="s">
        <v>1943</v>
      </c>
      <c r="M159" s="89"/>
      <c r="N159" s="90"/>
      <c r="O159" s="88" t="s">
        <v>1943</v>
      </c>
      <c r="P159" s="89"/>
      <c r="Q159" s="90"/>
      <c r="R159" s="139"/>
      <c r="S159" s="140"/>
      <c r="T159" s="141"/>
      <c r="AD159" s="41">
        <f>ROW()</f>
        <v>159</v>
      </c>
      <c r="AR159" s="41" t="s">
        <v>535</v>
      </c>
      <c r="AS159" s="41" t="s">
        <v>936</v>
      </c>
      <c r="AT159" s="41" t="s">
        <v>924</v>
      </c>
      <c r="AU159" s="54">
        <v>0</v>
      </c>
      <c r="AV159" s="41" t="s">
        <v>86</v>
      </c>
      <c r="AW159" s="42" t="b">
        <v>1</v>
      </c>
      <c r="AY159" s="42" t="b">
        <v>1</v>
      </c>
      <c r="AZ159" s="42" t="b">
        <v>0</v>
      </c>
      <c r="BB159" s="41" t="s">
        <v>937</v>
      </c>
      <c r="BC159" s="41" t="s">
        <v>348</v>
      </c>
      <c r="BD159" s="42" t="b">
        <v>1</v>
      </c>
      <c r="BE159" s="41" t="str">
        <f>G232</f>
        <v>0.00</v>
      </c>
      <c r="BF159" s="41" t="str">
        <f>""&amp;G232</f>
        <v>0.00</v>
      </c>
      <c r="BG159" s="41" t="b">
        <v>0</v>
      </c>
      <c r="BH159" s="41" t="b">
        <v>0</v>
      </c>
      <c r="BK159" s="41" t="e">
        <f t="shared" ca="1" si="16"/>
        <v>#N/A</v>
      </c>
      <c r="BL159" s="41" t="e">
        <f t="shared" ca="1" si="17"/>
        <v>#N/A</v>
      </c>
      <c r="CN159" s="41" t="s">
        <v>1112</v>
      </c>
    </row>
    <row r="160" spans="1:92" ht="15" x14ac:dyDescent="0.25">
      <c r="A160" s="55" t="s">
        <v>760</v>
      </c>
      <c r="B160" s="165" t="s">
        <v>938</v>
      </c>
      <c r="C160" s="144"/>
      <c r="D160" s="144"/>
      <c r="E160" s="144"/>
      <c r="F160" s="107" t="str" cm="1">
        <f t="array" ref="F160">TEXT(SUM(_xlfn.NUMBERVALUE(F161:G171)),"0.00")</f>
        <v>0.00</v>
      </c>
      <c r="G160" s="108"/>
      <c r="H160" s="107" t="str" cm="1">
        <f t="array" ref="H160">TEXT(SUM(_xlfn.NUMBERVALUE(H161:I171)),"0.00")</f>
        <v>0.00</v>
      </c>
      <c r="I160" s="108"/>
      <c r="J160" s="159" t="str">
        <f>TEXT(SUM(_xlfn.NUMBERVALUE(F160)+_xlfn.NUMBERVALUE(H160)),"0.00")</f>
        <v>0.00</v>
      </c>
      <c r="K160" s="108"/>
      <c r="L160" s="107" t="str" cm="1">
        <f t="array" ref="L160">TEXT(SUM(_xlfn.NUMBERVALUE(L161:N171)),"0.00")</f>
        <v>0.00</v>
      </c>
      <c r="M160" s="166"/>
      <c r="N160" s="108"/>
      <c r="O160" s="107" t="str" cm="1">
        <f t="array" ref="O160">TEXT(SUM(_xlfn.NUMBERVALUE(O161:Q171)),"0.00")</f>
        <v>0.00</v>
      </c>
      <c r="P160" s="166"/>
      <c r="Q160" s="108"/>
      <c r="R160" s="107" t="str" cm="1">
        <f t="array" ref="R160">TEXT(SUM(_xlfn.NUMBERVALUE(R161:T171)),"0.00")</f>
        <v>0.00</v>
      </c>
      <c r="S160" s="166"/>
      <c r="T160" s="108"/>
      <c r="AD160" s="41">
        <f>ROW()</f>
        <v>160</v>
      </c>
      <c r="AR160" s="41" t="s">
        <v>535</v>
      </c>
      <c r="AS160" s="41" t="s">
        <v>939</v>
      </c>
      <c r="AT160" s="41" t="s">
        <v>924</v>
      </c>
      <c r="AU160" s="54">
        <v>0</v>
      </c>
      <c r="AV160" s="41" t="s">
        <v>88</v>
      </c>
      <c r="AW160" s="42" t="b">
        <v>1</v>
      </c>
      <c r="AY160" s="42" t="b">
        <v>1</v>
      </c>
      <c r="AZ160" s="42" t="b">
        <v>0</v>
      </c>
      <c r="BB160" s="41" t="s">
        <v>940</v>
      </c>
      <c r="BC160" s="41" t="s">
        <v>348</v>
      </c>
      <c r="BD160" s="42" t="b">
        <v>1</v>
      </c>
      <c r="BE160" s="41" t="str">
        <f>J232</f>
        <v>0.00</v>
      </c>
      <c r="BF160" s="41" t="str">
        <f>""&amp;J232</f>
        <v>0.00</v>
      </c>
      <c r="BG160" s="41" t="b">
        <v>0</v>
      </c>
      <c r="BH160" s="41" t="b">
        <v>0</v>
      </c>
      <c r="BK160" s="41" t="e">
        <f t="shared" ca="1" si="16"/>
        <v>#N/A</v>
      </c>
      <c r="BL160" s="41" t="e">
        <f t="shared" ca="1" si="17"/>
        <v>#N/A</v>
      </c>
      <c r="CN160" s="41" t="s">
        <v>1533</v>
      </c>
    </row>
    <row r="161" spans="1:92" ht="15" x14ac:dyDescent="0.25">
      <c r="A161" s="55" t="s">
        <v>760</v>
      </c>
      <c r="B161" s="144" t="s">
        <v>941</v>
      </c>
      <c r="C161" s="144"/>
      <c r="D161" s="144"/>
      <c r="E161" s="144"/>
      <c r="F161" s="101" t="s">
        <v>976</v>
      </c>
      <c r="G161" s="90"/>
      <c r="H161" s="88" t="s">
        <v>976</v>
      </c>
      <c r="I161" s="90"/>
      <c r="J161" s="159" t="str">
        <f>IF(CS2="Y",CR3,TEXT(SUM(_xlfn.NUMBERVALUE(F161)+_xlfn.NUMBERVALUE(H161)),"0.00"))</f>
        <v>0.00</v>
      </c>
      <c r="K161" s="108"/>
      <c r="L161" s="88" t="s">
        <v>976</v>
      </c>
      <c r="M161" s="89"/>
      <c r="N161" s="90"/>
      <c r="O161" s="88" t="s">
        <v>976</v>
      </c>
      <c r="P161" s="89"/>
      <c r="Q161" s="90"/>
      <c r="R161" s="88" t="s">
        <v>976</v>
      </c>
      <c r="S161" s="89"/>
      <c r="T161" s="90"/>
      <c r="AD161" s="41">
        <f>ROW()</f>
        <v>161</v>
      </c>
      <c r="AR161" s="41" t="s">
        <v>535</v>
      </c>
      <c r="AS161" s="41" t="s">
        <v>945</v>
      </c>
      <c r="AT161" s="41" t="s">
        <v>924</v>
      </c>
      <c r="AU161" s="54">
        <v>0</v>
      </c>
      <c r="AV161" s="41" t="s">
        <v>90</v>
      </c>
      <c r="AW161" s="42" t="b">
        <v>0</v>
      </c>
      <c r="AY161" s="42" t="s">
        <v>925</v>
      </c>
      <c r="AZ161" s="42" t="b">
        <v>0</v>
      </c>
      <c r="BB161" s="41" t="s">
        <v>946</v>
      </c>
      <c r="BC161" s="41" t="s">
        <v>348</v>
      </c>
      <c r="BD161" s="42" t="b">
        <v>1</v>
      </c>
      <c r="BE161" s="41" t="str">
        <f>M232</f>
        <v>0.00</v>
      </c>
      <c r="BF161" s="41" t="str">
        <f>""&amp;M232</f>
        <v>0.00</v>
      </c>
      <c r="BG161" s="41" t="b">
        <v>0</v>
      </c>
      <c r="BH161" s="41" t="b">
        <v>0</v>
      </c>
      <c r="BK161" s="41" t="e">
        <f t="shared" ca="1" si="16"/>
        <v>#N/A</v>
      </c>
      <c r="BL161" s="41" t="e">
        <f t="shared" ca="1" si="17"/>
        <v>#N/A</v>
      </c>
      <c r="CN161" s="41" t="s">
        <v>1184</v>
      </c>
    </row>
    <row r="162" spans="1:92" ht="15" x14ac:dyDescent="0.25">
      <c r="A162" s="55" t="s">
        <v>760</v>
      </c>
      <c r="B162" s="144" t="s">
        <v>947</v>
      </c>
      <c r="C162" s="144"/>
      <c r="D162" s="144"/>
      <c r="E162" s="144"/>
      <c r="F162" s="88" t="s">
        <v>976</v>
      </c>
      <c r="G162" s="90"/>
      <c r="H162" s="88" t="s">
        <v>976</v>
      </c>
      <c r="I162" s="90"/>
      <c r="J162" s="159" t="str">
        <f>IF(CS2="Y",CR4,TEXT(SUM(_xlfn.NUMBERVALUE(F162)+_xlfn.NUMBERVALUE(H162)),"0.00"))</f>
        <v>0.00</v>
      </c>
      <c r="K162" s="108"/>
      <c r="L162" s="88" t="s">
        <v>976</v>
      </c>
      <c r="M162" s="89"/>
      <c r="N162" s="90"/>
      <c r="O162" s="88" t="s">
        <v>976</v>
      </c>
      <c r="P162" s="89"/>
      <c r="Q162" s="90"/>
      <c r="R162" s="80"/>
      <c r="S162" s="80"/>
      <c r="T162" s="80">
        <v>0</v>
      </c>
      <c r="AD162" s="41">
        <f>ROW()</f>
        <v>162</v>
      </c>
      <c r="AR162" s="41" t="s">
        <v>535</v>
      </c>
      <c r="AS162" s="41" t="s">
        <v>950</v>
      </c>
      <c r="AT162" s="41" t="s">
        <v>924</v>
      </c>
      <c r="AU162" s="54">
        <v>0</v>
      </c>
      <c r="AV162" s="41" t="s">
        <v>92</v>
      </c>
      <c r="AW162" s="42" t="b">
        <v>1</v>
      </c>
      <c r="AY162" s="42" t="b">
        <v>1</v>
      </c>
      <c r="AZ162" s="42" t="b">
        <v>0</v>
      </c>
      <c r="BB162" s="60" t="s">
        <v>951</v>
      </c>
      <c r="BC162" s="41" t="s">
        <v>348</v>
      </c>
      <c r="BD162" s="42" t="b">
        <v>1</v>
      </c>
      <c r="BE162" s="41" t="str">
        <f>P232</f>
        <v>0.00</v>
      </c>
      <c r="BF162" s="41" t="str">
        <f>""&amp;P232</f>
        <v>0.00</v>
      </c>
      <c r="BG162" s="41" t="b">
        <v>0</v>
      </c>
      <c r="BH162" s="41" t="b">
        <v>0</v>
      </c>
      <c r="BK162" s="41" t="e">
        <f t="shared" ca="1" si="16"/>
        <v>#N/A</v>
      </c>
      <c r="BL162" s="41" t="e">
        <f t="shared" ca="1" si="17"/>
        <v>#N/A</v>
      </c>
      <c r="CN162" s="41" t="s">
        <v>1158</v>
      </c>
    </row>
    <row r="163" spans="1:92" ht="15" x14ac:dyDescent="0.25">
      <c r="A163" s="55" t="s">
        <v>760</v>
      </c>
      <c r="B163" s="144" t="s">
        <v>952</v>
      </c>
      <c r="C163" s="144"/>
      <c r="D163" s="144"/>
      <c r="E163" s="144"/>
      <c r="F163" s="88" t="s">
        <v>976</v>
      </c>
      <c r="G163" s="90"/>
      <c r="H163" s="88" t="s">
        <v>976</v>
      </c>
      <c r="I163" s="90"/>
      <c r="J163" s="159" t="str">
        <f>IF(CS2="Y",CR5,TEXT(SUM(_xlfn.NUMBERVALUE(F163)+_xlfn.NUMBERVALUE(H163)),"0.00"))</f>
        <v>0.00</v>
      </c>
      <c r="K163" s="108"/>
      <c r="L163" s="88" t="s">
        <v>976</v>
      </c>
      <c r="M163" s="89"/>
      <c r="N163" s="90"/>
      <c r="O163" s="88" t="s">
        <v>976</v>
      </c>
      <c r="P163" s="89"/>
      <c r="Q163" s="90"/>
      <c r="R163" s="88" t="s">
        <v>976</v>
      </c>
      <c r="S163" s="89"/>
      <c r="T163" s="90"/>
      <c r="AD163" s="41">
        <f>ROW()</f>
        <v>163</v>
      </c>
      <c r="AR163" s="41" t="s">
        <v>535</v>
      </c>
      <c r="AS163" s="41" t="s">
        <v>956</v>
      </c>
      <c r="AT163" s="41" t="s">
        <v>924</v>
      </c>
      <c r="AU163" s="54">
        <v>0</v>
      </c>
      <c r="AV163" s="41" t="s">
        <v>94</v>
      </c>
      <c r="AW163" s="42" t="b">
        <v>1</v>
      </c>
      <c r="AY163" s="42" t="b">
        <v>1</v>
      </c>
      <c r="AZ163" s="42" t="b">
        <v>0</v>
      </c>
      <c r="BB163" s="41" t="s">
        <v>957</v>
      </c>
      <c r="BC163" s="41" t="s">
        <v>348</v>
      </c>
      <c r="BD163" s="42" t="b">
        <v>1</v>
      </c>
      <c r="BE163" s="41" t="str">
        <f>N236</f>
        <v>0</v>
      </c>
      <c r="BF163" s="41" t="str">
        <f>""&amp;N236</f>
        <v>0</v>
      </c>
      <c r="BG163" s="41" t="b">
        <v>0</v>
      </c>
      <c r="BH163" s="41" t="b">
        <v>0</v>
      </c>
      <c r="BK163" s="41" t="e">
        <f t="shared" ca="1" si="16"/>
        <v>#N/A</v>
      </c>
      <c r="BL163" s="41" t="e">
        <f t="shared" ca="1" si="17"/>
        <v>#N/A</v>
      </c>
      <c r="CN163" s="41" t="s">
        <v>1126</v>
      </c>
    </row>
    <row r="164" spans="1:92" ht="16.5" customHeight="1" x14ac:dyDescent="0.25">
      <c r="A164" s="55" t="s">
        <v>760</v>
      </c>
      <c r="B164" s="144" t="s">
        <v>958</v>
      </c>
      <c r="C164" s="144"/>
      <c r="D164" s="144"/>
      <c r="E164" s="144"/>
      <c r="F164" s="88" t="s">
        <v>976</v>
      </c>
      <c r="G164" s="90"/>
      <c r="H164" s="88" t="s">
        <v>976</v>
      </c>
      <c r="I164" s="90"/>
      <c r="J164" s="159" t="str">
        <f>IF(CS2="Y",CR6,TEXT(SUM(_xlfn.NUMBERVALUE(F164)+_xlfn.NUMBERVALUE(H164)),"0.00"))</f>
        <v>0.00</v>
      </c>
      <c r="K164" s="108"/>
      <c r="L164" s="88" t="s">
        <v>976</v>
      </c>
      <c r="M164" s="89"/>
      <c r="N164" s="90"/>
      <c r="O164" s="88" t="s">
        <v>976</v>
      </c>
      <c r="P164" s="89"/>
      <c r="Q164" s="90"/>
      <c r="R164" s="88" t="s">
        <v>976</v>
      </c>
      <c r="S164" s="89"/>
      <c r="T164" s="90"/>
      <c r="AD164" s="41">
        <f>ROW()</f>
        <v>164</v>
      </c>
      <c r="AR164" s="41" t="s">
        <v>535</v>
      </c>
      <c r="AS164" s="41" t="s">
        <v>962</v>
      </c>
      <c r="AT164" s="41" t="s">
        <v>924</v>
      </c>
      <c r="AU164" s="54">
        <v>0</v>
      </c>
      <c r="AV164" s="41" t="s">
        <v>96</v>
      </c>
      <c r="AW164" s="42" t="b">
        <v>0</v>
      </c>
      <c r="AY164" s="42" t="s">
        <v>925</v>
      </c>
      <c r="AZ164" s="42" t="b">
        <v>0</v>
      </c>
      <c r="BB164" s="41" t="s">
        <v>963</v>
      </c>
      <c r="BC164" s="41" t="s">
        <v>348</v>
      </c>
      <c r="BD164" s="42" t="b">
        <v>1</v>
      </c>
      <c r="BE164" s="41" t="str">
        <f>G240</f>
        <v>0.00</v>
      </c>
      <c r="BF164" s="41" t="str">
        <f>""&amp;G240</f>
        <v>0.00</v>
      </c>
      <c r="BG164" s="41" t="b">
        <v>0</v>
      </c>
      <c r="BH164" s="41" t="b">
        <v>0</v>
      </c>
      <c r="BK164" s="41" t="e">
        <f t="shared" ca="1" si="16"/>
        <v>#N/A</v>
      </c>
      <c r="BL164" s="41" t="e">
        <f t="shared" ca="1" si="17"/>
        <v>#N/A</v>
      </c>
      <c r="CN164" s="41" t="s">
        <v>883</v>
      </c>
    </row>
    <row r="165" spans="1:92" ht="15" x14ac:dyDescent="0.25">
      <c r="A165" s="55" t="s">
        <v>760</v>
      </c>
      <c r="B165" s="144" t="s">
        <v>964</v>
      </c>
      <c r="C165" s="144"/>
      <c r="D165" s="144"/>
      <c r="E165" s="144"/>
      <c r="F165" s="88" t="s">
        <v>976</v>
      </c>
      <c r="G165" s="90"/>
      <c r="H165" s="88" t="s">
        <v>976</v>
      </c>
      <c r="I165" s="90"/>
      <c r="J165" s="159" t="str">
        <f>IF(CS2="Y",CR7,TEXT(SUM(_xlfn.NUMBERVALUE(F165)+_xlfn.NUMBERVALUE(H165)),"0.00"))</f>
        <v>0.00</v>
      </c>
      <c r="K165" s="108"/>
      <c r="L165" s="88" t="s">
        <v>976</v>
      </c>
      <c r="M165" s="89"/>
      <c r="N165" s="90"/>
      <c r="O165" s="88" t="s">
        <v>976</v>
      </c>
      <c r="P165" s="89"/>
      <c r="Q165" s="90"/>
      <c r="R165" s="88" t="s">
        <v>976</v>
      </c>
      <c r="S165" s="89"/>
      <c r="T165" s="90"/>
      <c r="AD165" s="41">
        <f>ROW()</f>
        <v>165</v>
      </c>
      <c r="AR165" s="41" t="s">
        <v>535</v>
      </c>
      <c r="AS165" s="41" t="s">
        <v>968</v>
      </c>
      <c r="AT165" s="41" t="s">
        <v>924</v>
      </c>
      <c r="AU165" s="54">
        <v>0</v>
      </c>
      <c r="AV165" s="41" t="s">
        <v>98</v>
      </c>
      <c r="AW165" s="42" t="b">
        <v>0</v>
      </c>
      <c r="AY165" s="42" t="b">
        <v>1</v>
      </c>
      <c r="AZ165" s="42" t="b">
        <v>0</v>
      </c>
      <c r="BB165" s="41" t="s">
        <v>969</v>
      </c>
      <c r="BC165" s="41" t="s">
        <v>348</v>
      </c>
      <c r="BD165" s="42" t="b">
        <v>1</v>
      </c>
      <c r="BE165" s="41" t="str">
        <f>J240</f>
        <v>0.00</v>
      </c>
      <c r="BF165" s="41" t="str">
        <f>""&amp;J240</f>
        <v>0.00</v>
      </c>
      <c r="BG165" s="41" t="b">
        <v>0</v>
      </c>
      <c r="BH165" s="41" t="b">
        <v>0</v>
      </c>
      <c r="BK165" s="41" t="e">
        <f t="shared" ca="1" si="16"/>
        <v>#N/A</v>
      </c>
      <c r="BL165" s="41" t="e">
        <f t="shared" ca="1" si="17"/>
        <v>#N/A</v>
      </c>
      <c r="CN165" s="41" t="s">
        <v>878</v>
      </c>
    </row>
    <row r="166" spans="1:92" ht="15" x14ac:dyDescent="0.25">
      <c r="A166" s="55" t="s">
        <v>760</v>
      </c>
      <c r="B166" s="144" t="s">
        <v>970</v>
      </c>
      <c r="C166" s="144"/>
      <c r="D166" s="144"/>
      <c r="E166" s="144"/>
      <c r="F166" s="88" t="s">
        <v>976</v>
      </c>
      <c r="G166" s="90"/>
      <c r="H166" s="88" t="s">
        <v>976</v>
      </c>
      <c r="I166" s="90"/>
      <c r="J166" s="159" t="str">
        <f>IF(CS2="Y",CR8,TEXT(SUM(_xlfn.NUMBERVALUE(F166)+_xlfn.NUMBERVALUE(H166)),"0.00"))</f>
        <v>0.00</v>
      </c>
      <c r="K166" s="108"/>
      <c r="L166" s="88" t="s">
        <v>976</v>
      </c>
      <c r="M166" s="89"/>
      <c r="N166" s="90"/>
      <c r="O166" s="88" t="s">
        <v>976</v>
      </c>
      <c r="P166" s="89"/>
      <c r="Q166" s="90"/>
      <c r="R166" s="88" t="s">
        <v>976</v>
      </c>
      <c r="S166" s="89"/>
      <c r="T166" s="90"/>
      <c r="AD166" s="41">
        <f>ROW()</f>
        <v>166</v>
      </c>
      <c r="AR166" s="41" t="s">
        <v>545</v>
      </c>
      <c r="AS166" s="41" t="s">
        <v>974</v>
      </c>
      <c r="AT166" s="41" t="s">
        <v>975</v>
      </c>
      <c r="AU166" s="63" t="s">
        <v>976</v>
      </c>
      <c r="AV166" s="41" t="s">
        <v>81</v>
      </c>
      <c r="AW166" s="42" t="b">
        <v>0</v>
      </c>
      <c r="AY166" s="42" t="b">
        <v>1</v>
      </c>
      <c r="AZ166" s="42" t="b">
        <v>0</v>
      </c>
      <c r="BB166" s="41" t="s">
        <v>977</v>
      </c>
      <c r="BC166" s="41" t="s">
        <v>348</v>
      </c>
      <c r="BD166" s="42" t="b">
        <v>1</v>
      </c>
      <c r="BE166" s="41" t="str">
        <f>M240</f>
        <v>0.00</v>
      </c>
      <c r="BF166" s="41" t="str">
        <f>""&amp;M240</f>
        <v>0.00</v>
      </c>
      <c r="BG166" s="41" t="b">
        <v>0</v>
      </c>
      <c r="BH166" s="41" t="b">
        <v>0</v>
      </c>
      <c r="BK166" s="41" t="e">
        <f t="shared" ca="1" si="16"/>
        <v>#N/A</v>
      </c>
      <c r="BL166" s="41" t="e">
        <f t="shared" ca="1" si="17"/>
        <v>#N/A</v>
      </c>
      <c r="CN166" s="41" t="s">
        <v>877</v>
      </c>
    </row>
    <row r="167" spans="1:92" ht="15" x14ac:dyDescent="0.25">
      <c r="A167" s="55" t="s">
        <v>760</v>
      </c>
      <c r="B167" s="144" t="s">
        <v>978</v>
      </c>
      <c r="C167" s="144"/>
      <c r="D167" s="144"/>
      <c r="E167" s="144"/>
      <c r="F167" s="88" t="s">
        <v>976</v>
      </c>
      <c r="G167" s="90"/>
      <c r="H167" s="88" t="s">
        <v>976</v>
      </c>
      <c r="I167" s="90"/>
      <c r="J167" s="159" t="str">
        <f>IF(CS2="Y",CR9,TEXT(SUM(_xlfn.NUMBERVALUE(F167)+_xlfn.NUMBERVALUE(H167)),"0.00"))</f>
        <v>0.00</v>
      </c>
      <c r="K167" s="108"/>
      <c r="L167" s="88" t="s">
        <v>976</v>
      </c>
      <c r="M167" s="89"/>
      <c r="N167" s="90"/>
      <c r="O167" s="88" t="s">
        <v>976</v>
      </c>
      <c r="P167" s="89"/>
      <c r="Q167" s="90"/>
      <c r="R167" s="88" t="s">
        <v>976</v>
      </c>
      <c r="S167" s="89"/>
      <c r="T167" s="90"/>
      <c r="AD167" s="41">
        <f>ROW()</f>
        <v>167</v>
      </c>
      <c r="AR167" s="41" t="s">
        <v>545</v>
      </c>
      <c r="AS167" s="41" t="s">
        <v>982</v>
      </c>
      <c r="AT167" s="41" t="s">
        <v>975</v>
      </c>
      <c r="AU167" s="54" t="s">
        <v>976</v>
      </c>
      <c r="AV167" s="41" t="s">
        <v>84</v>
      </c>
      <c r="AW167" s="42" t="b">
        <v>0</v>
      </c>
      <c r="AY167" s="42" t="b">
        <v>1</v>
      </c>
      <c r="AZ167" s="42" t="b">
        <v>0</v>
      </c>
      <c r="BB167" s="41" t="s">
        <v>983</v>
      </c>
      <c r="BC167" s="41" t="s">
        <v>348</v>
      </c>
      <c r="BD167" s="42" t="b">
        <v>1</v>
      </c>
      <c r="BE167" s="41" t="str">
        <f>G244</f>
        <v>0.00</v>
      </c>
      <c r="BF167" s="41" t="str">
        <f>""&amp;G244</f>
        <v>0.00</v>
      </c>
      <c r="BG167" s="41" t="b">
        <v>0</v>
      </c>
      <c r="BH167" s="41" t="b">
        <v>0</v>
      </c>
      <c r="BK167" s="41" t="e">
        <f t="shared" ca="1" si="16"/>
        <v>#N/A</v>
      </c>
      <c r="BL167" s="41" t="e">
        <f t="shared" ca="1" si="17"/>
        <v>#N/A</v>
      </c>
      <c r="CN167" s="41" t="s">
        <v>876</v>
      </c>
    </row>
    <row r="168" spans="1:92" ht="15" x14ac:dyDescent="0.25">
      <c r="A168" s="55" t="s">
        <v>760</v>
      </c>
      <c r="B168" s="144" t="s">
        <v>984</v>
      </c>
      <c r="C168" s="144"/>
      <c r="D168" s="144"/>
      <c r="E168" s="144"/>
      <c r="F168" s="88" t="s">
        <v>976</v>
      </c>
      <c r="G168" s="90"/>
      <c r="H168" s="88" t="s">
        <v>976</v>
      </c>
      <c r="I168" s="90"/>
      <c r="J168" s="159" t="str">
        <f>IF(CS2="Y",CR10,TEXT(SUM(_xlfn.NUMBERVALUE(F168)+_xlfn.NUMBERVALUE(H168)),"0.00"))</f>
        <v>0.00</v>
      </c>
      <c r="K168" s="108"/>
      <c r="L168" s="88" t="s">
        <v>976</v>
      </c>
      <c r="M168" s="89"/>
      <c r="N168" s="90"/>
      <c r="O168" s="80"/>
      <c r="P168" s="80"/>
      <c r="Q168" s="80">
        <v>0</v>
      </c>
      <c r="R168" s="88" t="s">
        <v>976</v>
      </c>
      <c r="S168" s="89"/>
      <c r="T168" s="90"/>
      <c r="AD168" s="41">
        <f>ROW()</f>
        <v>168</v>
      </c>
      <c r="AR168" s="41" t="s">
        <v>545</v>
      </c>
      <c r="AS168" s="41" t="s">
        <v>988</v>
      </c>
      <c r="AT168" s="41" t="s">
        <v>975</v>
      </c>
      <c r="AU168" s="54" t="s">
        <v>976</v>
      </c>
      <c r="AV168" s="41" t="s">
        <v>87</v>
      </c>
      <c r="AW168" s="42" t="b">
        <v>0</v>
      </c>
      <c r="AY168" s="42" t="b">
        <v>1</v>
      </c>
      <c r="AZ168" s="42" t="b">
        <v>0</v>
      </c>
      <c r="BB168" s="41" t="s">
        <v>989</v>
      </c>
      <c r="BC168" s="41" t="s">
        <v>348</v>
      </c>
      <c r="BD168" s="42" t="b">
        <v>1</v>
      </c>
      <c r="BE168" s="41" t="str">
        <f>J244</f>
        <v>0.00</v>
      </c>
      <c r="BF168" s="41" t="str">
        <f>""&amp;J244</f>
        <v>0.00</v>
      </c>
      <c r="BG168" s="41" t="b">
        <v>0</v>
      </c>
      <c r="BH168" s="41" t="b">
        <v>0</v>
      </c>
      <c r="BK168" s="41" t="e">
        <f t="shared" ca="1" si="16"/>
        <v>#N/A</v>
      </c>
      <c r="BL168" s="41" t="e">
        <f t="shared" ca="1" si="17"/>
        <v>#N/A</v>
      </c>
      <c r="CN168" s="41" t="s">
        <v>875</v>
      </c>
    </row>
    <row r="169" spans="1:92" ht="15" x14ac:dyDescent="0.25">
      <c r="A169" s="55" t="s">
        <v>760</v>
      </c>
      <c r="B169" s="144" t="s">
        <v>990</v>
      </c>
      <c r="C169" s="144"/>
      <c r="D169" s="144"/>
      <c r="E169" s="144"/>
      <c r="F169" s="88" t="s">
        <v>976</v>
      </c>
      <c r="G169" s="90"/>
      <c r="H169" s="88" t="s">
        <v>976</v>
      </c>
      <c r="I169" s="90"/>
      <c r="J169" s="159" t="str">
        <f>IF(CS2="Y",CR11,TEXT(SUM(_xlfn.NUMBERVALUE(F169)+_xlfn.NUMBERVALUE(H169)),"0.00"))</f>
        <v>0.00</v>
      </c>
      <c r="K169" s="108"/>
      <c r="L169" s="88" t="s">
        <v>976</v>
      </c>
      <c r="M169" s="89"/>
      <c r="N169" s="90"/>
      <c r="O169" s="88" t="s">
        <v>976</v>
      </c>
      <c r="P169" s="89"/>
      <c r="Q169" s="90"/>
      <c r="R169" s="88" t="s">
        <v>976</v>
      </c>
      <c r="S169" s="89"/>
      <c r="T169" s="90"/>
      <c r="AD169" s="41">
        <f>ROW()</f>
        <v>169</v>
      </c>
      <c r="AR169" s="41" t="s">
        <v>545</v>
      </c>
      <c r="AS169" s="41" t="s">
        <v>994</v>
      </c>
      <c r="AT169" s="41" t="s">
        <v>975</v>
      </c>
      <c r="AU169" s="54" t="s">
        <v>976</v>
      </c>
      <c r="AV169" s="41" t="s">
        <v>90</v>
      </c>
      <c r="AW169" s="42" t="b">
        <v>0</v>
      </c>
      <c r="AY169" s="42" t="b">
        <v>1</v>
      </c>
      <c r="AZ169" s="42" t="b">
        <v>0</v>
      </c>
      <c r="BB169" s="41" t="s">
        <v>995</v>
      </c>
      <c r="BC169" s="41" t="s">
        <v>348</v>
      </c>
      <c r="BD169" s="42" t="b">
        <v>1</v>
      </c>
      <c r="BE169" s="41" t="str">
        <f>M244</f>
        <v>0.00</v>
      </c>
      <c r="BF169" s="41" t="str">
        <f>""&amp;M244</f>
        <v>0.00</v>
      </c>
      <c r="BG169" s="41" t="b">
        <v>0</v>
      </c>
      <c r="BH169" s="41" t="b">
        <v>0</v>
      </c>
      <c r="BK169" s="41" t="e">
        <f t="shared" ca="1" si="16"/>
        <v>#N/A</v>
      </c>
      <c r="BL169" s="41" t="e">
        <f t="shared" ca="1" si="17"/>
        <v>#N/A</v>
      </c>
      <c r="CN169" s="41" t="s">
        <v>871</v>
      </c>
    </row>
    <row r="170" spans="1:92" ht="18.95" customHeight="1" x14ac:dyDescent="0.25">
      <c r="A170" s="55" t="s">
        <v>760</v>
      </c>
      <c r="B170" s="183" t="s">
        <v>996</v>
      </c>
      <c r="C170" s="183"/>
      <c r="D170" s="183"/>
      <c r="E170" s="183"/>
      <c r="F170" s="170"/>
      <c r="G170" s="172"/>
      <c r="H170" s="170"/>
      <c r="I170" s="172"/>
      <c r="J170" s="231" t="str">
        <f>IF(CS2="Y",CR12,TEXT(SUM(_xlfn.NUMBERVALUE(F170)+_xlfn.NUMBERVALUE(H170)),"0.00"))</f>
        <v>0.00</v>
      </c>
      <c r="K170" s="232"/>
      <c r="L170" s="170"/>
      <c r="M170" s="171"/>
      <c r="N170" s="172"/>
      <c r="O170" s="170"/>
      <c r="P170" s="171"/>
      <c r="Q170" s="172"/>
      <c r="R170" s="170"/>
      <c r="S170" s="171"/>
      <c r="T170" s="172"/>
      <c r="AD170" s="41">
        <f>ROW()</f>
        <v>170</v>
      </c>
      <c r="AR170" s="41" t="s">
        <v>545</v>
      </c>
      <c r="AS170" s="41" t="s">
        <v>1000</v>
      </c>
      <c r="AT170" s="41" t="s">
        <v>975</v>
      </c>
      <c r="AU170" s="54" t="s">
        <v>976</v>
      </c>
      <c r="AV170" s="41" t="s">
        <v>93</v>
      </c>
      <c r="AW170" s="42" t="b">
        <v>0</v>
      </c>
      <c r="AY170" s="42" t="b">
        <v>1</v>
      </c>
      <c r="AZ170" s="42" t="b">
        <v>0</v>
      </c>
      <c r="BB170" s="60" t="s">
        <v>1001</v>
      </c>
      <c r="BC170" s="41" t="s">
        <v>348</v>
      </c>
      <c r="BD170" s="42" t="b">
        <v>1</v>
      </c>
      <c r="BE170" s="41" t="str">
        <f>P244</f>
        <v>0.00</v>
      </c>
      <c r="BF170" s="41" t="str">
        <f>""&amp;P244</f>
        <v>0.00</v>
      </c>
      <c r="BG170" s="41" t="b">
        <v>0</v>
      </c>
      <c r="BH170" s="41" t="b">
        <v>0</v>
      </c>
      <c r="BK170" s="41" t="e">
        <f t="shared" ca="1" si="16"/>
        <v>#N/A</v>
      </c>
      <c r="BL170" s="41" t="e">
        <f t="shared" ca="1" si="17"/>
        <v>#N/A</v>
      </c>
      <c r="CN170" s="41" t="s">
        <v>870</v>
      </c>
    </row>
    <row r="171" spans="1:92" ht="16.5" customHeight="1" x14ac:dyDescent="0.25">
      <c r="A171" s="55" t="s">
        <v>760</v>
      </c>
      <c r="B171" s="91"/>
      <c r="C171" s="91"/>
      <c r="D171" s="91"/>
      <c r="E171" s="182"/>
      <c r="F171" s="173"/>
      <c r="G171" s="175"/>
      <c r="H171" s="173"/>
      <c r="I171" s="175"/>
      <c r="J171" s="233"/>
      <c r="K171" s="234"/>
      <c r="L171" s="173"/>
      <c r="M171" s="174"/>
      <c r="N171" s="175"/>
      <c r="O171" s="173"/>
      <c r="P171" s="174"/>
      <c r="Q171" s="175"/>
      <c r="R171" s="173"/>
      <c r="S171" s="174"/>
      <c r="T171" s="175"/>
      <c r="AD171" s="41">
        <f>ROW()</f>
        <v>171</v>
      </c>
      <c r="AR171" s="41" t="s">
        <v>545</v>
      </c>
      <c r="AS171" s="41" t="s">
        <v>1003</v>
      </c>
      <c r="AT171" s="41" t="s">
        <v>975</v>
      </c>
      <c r="AU171" s="54" t="s">
        <v>976</v>
      </c>
      <c r="AV171" s="41" t="s">
        <v>96</v>
      </c>
      <c r="AW171" s="42" t="b">
        <v>0</v>
      </c>
      <c r="AY171" s="42" t="b">
        <v>1</v>
      </c>
      <c r="AZ171" s="42" t="b">
        <v>0</v>
      </c>
      <c r="BB171" s="41" t="s">
        <v>1004</v>
      </c>
      <c r="BC171" s="41" t="s">
        <v>348</v>
      </c>
      <c r="BD171" s="42" t="b">
        <v>1</v>
      </c>
      <c r="BE171" s="41" t="str">
        <f>N254</f>
        <v>0</v>
      </c>
      <c r="BF171" s="41" t="str">
        <f>""&amp;N254</f>
        <v>0</v>
      </c>
      <c r="BG171" s="41" t="b">
        <v>1</v>
      </c>
      <c r="BH171" s="41" t="b">
        <v>1</v>
      </c>
      <c r="BK171" s="41" t="e">
        <f t="shared" ca="1" si="16"/>
        <v>#N/A</v>
      </c>
      <c r="BL171" s="41" t="e">
        <f t="shared" ca="1" si="17"/>
        <v>#N/A</v>
      </c>
      <c r="CN171" s="41" t="s">
        <v>869</v>
      </c>
    </row>
    <row r="172" spans="1:92" ht="15" x14ac:dyDescent="0.25">
      <c r="A172" s="55" t="s">
        <v>760</v>
      </c>
      <c r="B172" s="165" t="s">
        <v>1005</v>
      </c>
      <c r="C172" s="144"/>
      <c r="D172" s="144"/>
      <c r="E172" s="144"/>
      <c r="F172" s="107" t="str" cm="1">
        <f t="array" ref="F172">TEXT(SUM(_xlfn.NUMBERVALUE(F173:G177)),"0.00")</f>
        <v>0.00</v>
      </c>
      <c r="G172" s="108"/>
      <c r="H172" s="107" t="str" cm="1">
        <f t="array" ref="H172">TEXT(SUM(_xlfn.NUMBERVALUE(H173:I177)),"0.00")</f>
        <v>0.00</v>
      </c>
      <c r="I172" s="108"/>
      <c r="J172" s="107" t="str">
        <f>TEXT(SUM(_xlfn.NUMBERVALUE(F172)+_xlfn.NUMBERVALUE(H172)),"0.00")</f>
        <v>0.00</v>
      </c>
      <c r="K172" s="108"/>
      <c r="L172" s="159" t="str" cm="1">
        <f t="array" ref="L172">TEXT(SUM(_xlfn.NUMBERVALUE(L173:N177)),"0.00")</f>
        <v>0.00</v>
      </c>
      <c r="M172" s="160"/>
      <c r="N172" s="108"/>
      <c r="O172" s="159" t="str" cm="1">
        <f t="array" ref="O172">TEXT(SUM(_xlfn.NUMBERVALUE(O173:Q177)),"0.00")</f>
        <v>0.00</v>
      </c>
      <c r="P172" s="160"/>
      <c r="Q172" s="108"/>
      <c r="R172" s="159" t="str" cm="1">
        <f t="array" ref="R172">TEXT(SUM(_xlfn.NUMBERVALUE(R173:T177)),"0.00")</f>
        <v>0.00</v>
      </c>
      <c r="S172" s="160"/>
      <c r="T172" s="108"/>
      <c r="AD172" s="41">
        <f>ROW()</f>
        <v>172</v>
      </c>
      <c r="AR172" s="41" t="s">
        <v>552</v>
      </c>
      <c r="AS172" s="41" t="s">
        <v>974</v>
      </c>
      <c r="AT172" s="41" t="s">
        <v>1006</v>
      </c>
      <c r="AU172" s="54" t="s">
        <v>976</v>
      </c>
      <c r="AV172" s="41" t="s">
        <v>81</v>
      </c>
      <c r="AW172" s="42" t="b">
        <v>0</v>
      </c>
      <c r="AY172" s="42" t="b">
        <v>1</v>
      </c>
      <c r="AZ172" s="42" t="b">
        <v>0</v>
      </c>
      <c r="BB172" s="41" t="s">
        <v>1007</v>
      </c>
      <c r="BC172" s="41" t="s">
        <v>348</v>
      </c>
      <c r="BD172" s="42" t="b">
        <v>1</v>
      </c>
      <c r="BE172" s="41" t="str">
        <f>E277</f>
        <v>0.00</v>
      </c>
      <c r="BF172" s="41" t="str">
        <f>""&amp;E277</f>
        <v>0.00</v>
      </c>
      <c r="BG172" s="41" t="b">
        <v>0</v>
      </c>
      <c r="BH172" s="41" t="b">
        <v>0</v>
      </c>
      <c r="BK172" s="41" t="e">
        <f t="shared" ca="1" si="16"/>
        <v>#N/A</v>
      </c>
      <c r="BL172" s="41" t="e">
        <f t="shared" ca="1" si="17"/>
        <v>#N/A</v>
      </c>
      <c r="CN172" s="41" t="s">
        <v>868</v>
      </c>
    </row>
    <row r="173" spans="1:92" ht="15" x14ac:dyDescent="0.25">
      <c r="A173" s="55" t="s">
        <v>760</v>
      </c>
      <c r="B173" s="144" t="s">
        <v>1008</v>
      </c>
      <c r="C173" s="144"/>
      <c r="D173" s="144"/>
      <c r="E173" s="144"/>
      <c r="F173" s="88" t="s">
        <v>976</v>
      </c>
      <c r="G173" s="90"/>
      <c r="H173" s="88" t="s">
        <v>976</v>
      </c>
      <c r="I173" s="90"/>
      <c r="J173" s="107" t="str">
        <f>IF(CS2="Y",CR13,TEXT(SUM(_xlfn.NUMBERVALUE(F173)+_xlfn.NUMBERVALUE(H173)),"0.00"))</f>
        <v>0.00</v>
      </c>
      <c r="K173" s="108"/>
      <c r="L173" s="101" t="s">
        <v>976</v>
      </c>
      <c r="M173" s="102"/>
      <c r="N173" s="90"/>
      <c r="O173" s="101" t="s">
        <v>976</v>
      </c>
      <c r="P173" s="102"/>
      <c r="Q173" s="90"/>
      <c r="R173" s="101" t="s">
        <v>976</v>
      </c>
      <c r="S173" s="102"/>
      <c r="T173" s="90"/>
      <c r="AD173" s="41">
        <f>ROW()</f>
        <v>173</v>
      </c>
      <c r="AR173" s="41" t="s">
        <v>552</v>
      </c>
      <c r="AS173" s="41" t="s">
        <v>982</v>
      </c>
      <c r="AT173" s="41" t="s">
        <v>1006</v>
      </c>
      <c r="AU173" s="54" t="s">
        <v>976</v>
      </c>
      <c r="AV173" s="41" t="s">
        <v>84</v>
      </c>
      <c r="AW173" s="42" t="b">
        <v>0</v>
      </c>
      <c r="AY173" s="42" t="b">
        <v>1</v>
      </c>
      <c r="AZ173" s="42" t="b">
        <v>0</v>
      </c>
      <c r="BB173" s="41" t="s">
        <v>1012</v>
      </c>
      <c r="BC173" s="41" t="s">
        <v>348</v>
      </c>
      <c r="BD173" s="42" t="b">
        <v>1</v>
      </c>
      <c r="BE173" s="64" t="str">
        <f>I277</f>
        <v>0.00</v>
      </c>
      <c r="BF173" s="41" t="str">
        <f>""&amp;I277</f>
        <v>0.00</v>
      </c>
      <c r="BG173" s="41" t="b">
        <v>0</v>
      </c>
      <c r="BH173" s="41" t="b">
        <v>0</v>
      </c>
      <c r="BK173" s="41" t="e">
        <f t="shared" ca="1" si="16"/>
        <v>#N/A</v>
      </c>
      <c r="BL173" s="41" t="e">
        <f t="shared" ca="1" si="17"/>
        <v>#N/A</v>
      </c>
      <c r="CN173" s="41" t="s">
        <v>834</v>
      </c>
    </row>
    <row r="174" spans="1:92" ht="15" x14ac:dyDescent="0.25">
      <c r="A174" s="55" t="s">
        <v>760</v>
      </c>
      <c r="B174" s="144" t="s">
        <v>1013</v>
      </c>
      <c r="C174" s="144"/>
      <c r="D174" s="144"/>
      <c r="E174" s="144"/>
      <c r="F174" s="88" t="s">
        <v>976</v>
      </c>
      <c r="G174" s="90"/>
      <c r="H174" s="88" t="s">
        <v>976</v>
      </c>
      <c r="I174" s="90"/>
      <c r="J174" s="107" t="str">
        <f>IF(CS2="Y",CR14,TEXT(SUM(_xlfn.NUMBERVALUE(F174)+_xlfn.NUMBERVALUE(H174)),"0.00"))</f>
        <v>0.00</v>
      </c>
      <c r="K174" s="108"/>
      <c r="L174" s="101" t="s">
        <v>976</v>
      </c>
      <c r="M174" s="102"/>
      <c r="N174" s="90"/>
      <c r="O174" s="101" t="s">
        <v>976</v>
      </c>
      <c r="P174" s="102"/>
      <c r="Q174" s="90"/>
      <c r="R174" s="101" t="s">
        <v>976</v>
      </c>
      <c r="S174" s="102"/>
      <c r="T174" s="90"/>
      <c r="AD174" s="41">
        <f>ROW()</f>
        <v>174</v>
      </c>
      <c r="AR174" s="41" t="s">
        <v>552</v>
      </c>
      <c r="AS174" s="41" t="s">
        <v>988</v>
      </c>
      <c r="AT174" s="41" t="s">
        <v>1006</v>
      </c>
      <c r="AU174" s="54" t="s">
        <v>976</v>
      </c>
      <c r="AV174" s="41" t="s">
        <v>87</v>
      </c>
      <c r="AW174" s="42" t="b">
        <v>0</v>
      </c>
      <c r="AY174" s="42" t="b">
        <v>1</v>
      </c>
      <c r="AZ174" s="42" t="b">
        <v>0</v>
      </c>
      <c r="BB174" s="41" t="s">
        <v>1017</v>
      </c>
      <c r="BC174" s="41" t="s">
        <v>348</v>
      </c>
      <c r="BD174" s="42" t="b">
        <v>1</v>
      </c>
      <c r="BE174" s="41" t="str">
        <f>N277</f>
        <v>0.00</v>
      </c>
      <c r="BF174" s="41" t="str">
        <f>""&amp;N277</f>
        <v>0.00</v>
      </c>
      <c r="BG174" s="41" t="b">
        <v>0</v>
      </c>
      <c r="BH174" s="41" t="b">
        <v>0</v>
      </c>
      <c r="BK174" s="41" t="e">
        <f t="shared" ca="1" si="16"/>
        <v>#N/A</v>
      </c>
      <c r="BL174" s="41" t="e">
        <f t="shared" ca="1" si="17"/>
        <v>#N/A</v>
      </c>
      <c r="CN174" s="41" t="s">
        <v>830</v>
      </c>
    </row>
    <row r="175" spans="1:92" ht="15" x14ac:dyDescent="0.25">
      <c r="A175" s="55" t="s">
        <v>760</v>
      </c>
      <c r="B175" s="144" t="s">
        <v>1018</v>
      </c>
      <c r="C175" s="144"/>
      <c r="D175" s="144"/>
      <c r="E175" s="144"/>
      <c r="F175" s="88" t="s">
        <v>976</v>
      </c>
      <c r="G175" s="90"/>
      <c r="H175" s="88" t="s">
        <v>976</v>
      </c>
      <c r="I175" s="90"/>
      <c r="J175" s="107" t="str">
        <f>IF(CS2="Y",CR15,TEXT(SUM(_xlfn.NUMBERVALUE(F175)+_xlfn.NUMBERVALUE(H175)),"0.00"))</f>
        <v>0.00</v>
      </c>
      <c r="K175" s="108"/>
      <c r="L175" s="101" t="s">
        <v>976</v>
      </c>
      <c r="M175" s="102"/>
      <c r="N175" s="90"/>
      <c r="O175" s="101" t="s">
        <v>976</v>
      </c>
      <c r="P175" s="102"/>
      <c r="Q175" s="90"/>
      <c r="R175" s="101" t="s">
        <v>976</v>
      </c>
      <c r="S175" s="102"/>
      <c r="T175" s="90"/>
      <c r="AD175" s="41">
        <f>ROW()</f>
        <v>175</v>
      </c>
      <c r="AR175" s="41" t="s">
        <v>552</v>
      </c>
      <c r="AS175" s="41" t="s">
        <v>994</v>
      </c>
      <c r="AT175" s="41" t="s">
        <v>1006</v>
      </c>
      <c r="AU175" s="54" t="s">
        <v>976</v>
      </c>
      <c r="AV175" s="41" t="s">
        <v>90</v>
      </c>
      <c r="AW175" s="42" t="b">
        <v>0</v>
      </c>
      <c r="AY175" s="42" t="b">
        <v>1</v>
      </c>
      <c r="AZ175" s="42" t="b">
        <v>0</v>
      </c>
      <c r="BB175" s="41" t="s">
        <v>1022</v>
      </c>
      <c r="BC175" s="41" t="s">
        <v>348</v>
      </c>
      <c r="BD175" s="42" t="b">
        <v>1</v>
      </c>
      <c r="BE175" s="41">
        <f>N281</f>
        <v>0</v>
      </c>
      <c r="BF175" s="41" t="str">
        <f>""&amp;N281</f>
        <v/>
      </c>
      <c r="BG175" s="41" t="b">
        <v>1</v>
      </c>
      <c r="BH175" s="41" t="b">
        <v>0</v>
      </c>
      <c r="BK175" s="41" t="e">
        <f t="shared" ca="1" si="16"/>
        <v>#N/A</v>
      </c>
      <c r="BL175" s="41" t="e">
        <f t="shared" ca="1" si="17"/>
        <v>#N/A</v>
      </c>
      <c r="CN175" s="41" t="s">
        <v>829</v>
      </c>
    </row>
    <row r="176" spans="1:92" ht="20.45" customHeight="1" x14ac:dyDescent="0.25">
      <c r="A176" s="55" t="s">
        <v>760</v>
      </c>
      <c r="B176" s="183" t="s">
        <v>1023</v>
      </c>
      <c r="C176" s="183"/>
      <c r="D176" s="183"/>
      <c r="E176" s="183"/>
      <c r="F176" s="170"/>
      <c r="G176" s="172"/>
      <c r="H176" s="170"/>
      <c r="I176" s="172"/>
      <c r="J176" s="176" t="str">
        <f>IF(CS2="Y",CR16,TEXT(SUM(_xlfn.NUMBERVALUE(F176)+_xlfn.NUMBERVALUE(H176)),"0.00"))</f>
        <v>0.00</v>
      </c>
      <c r="K176" s="177"/>
      <c r="L176" s="170"/>
      <c r="M176" s="171"/>
      <c r="N176" s="172"/>
      <c r="O176" s="170"/>
      <c r="P176" s="171"/>
      <c r="Q176" s="172"/>
      <c r="R176" s="170"/>
      <c r="S176" s="171"/>
      <c r="T176" s="172"/>
      <c r="AD176" s="41">
        <f>ROW()</f>
        <v>176</v>
      </c>
      <c r="AR176" s="41" t="s">
        <v>552</v>
      </c>
      <c r="AS176" s="41" t="s">
        <v>1027</v>
      </c>
      <c r="AT176" s="41" t="s">
        <v>1006</v>
      </c>
      <c r="AU176" s="54" t="s">
        <v>976</v>
      </c>
      <c r="AV176" s="41" t="s">
        <v>93</v>
      </c>
      <c r="AW176" s="42" t="b">
        <v>0</v>
      </c>
      <c r="AY176" s="42" t="b">
        <v>1</v>
      </c>
      <c r="AZ176" s="42" t="b">
        <v>0</v>
      </c>
      <c r="BB176" s="41" t="s">
        <v>1028</v>
      </c>
      <c r="BC176" s="41" t="s">
        <v>348</v>
      </c>
      <c r="BD176" s="42" t="b">
        <v>1</v>
      </c>
      <c r="BE176" s="41">
        <f>N283</f>
        <v>0</v>
      </c>
      <c r="BF176" s="41" t="str">
        <f>""&amp;N283</f>
        <v/>
      </c>
      <c r="BG176" s="41" t="b">
        <v>1</v>
      </c>
      <c r="BH176" s="41" t="b">
        <v>0</v>
      </c>
      <c r="BK176" s="41" t="e">
        <f t="shared" ca="1" si="16"/>
        <v>#N/A</v>
      </c>
      <c r="BL176" s="41" t="e">
        <f t="shared" ca="1" si="17"/>
        <v>#N/A</v>
      </c>
      <c r="CN176" s="41" t="s">
        <v>828</v>
      </c>
    </row>
    <row r="177" spans="1:92" ht="17.100000000000001" customHeight="1" x14ac:dyDescent="0.25">
      <c r="A177" s="55" t="s">
        <v>760</v>
      </c>
      <c r="B177" s="91"/>
      <c r="C177" s="91"/>
      <c r="D177" s="91"/>
      <c r="E177" s="182"/>
      <c r="F177" s="173"/>
      <c r="G177" s="175"/>
      <c r="H177" s="173"/>
      <c r="I177" s="175"/>
      <c r="J177" s="178"/>
      <c r="K177" s="179"/>
      <c r="L177" s="173"/>
      <c r="M177" s="174"/>
      <c r="N177" s="175"/>
      <c r="O177" s="173"/>
      <c r="P177" s="174"/>
      <c r="Q177" s="175"/>
      <c r="R177" s="173"/>
      <c r="S177" s="174"/>
      <c r="T177" s="175"/>
      <c r="AD177" s="41">
        <f>ROW()</f>
        <v>177</v>
      </c>
      <c r="AR177" s="41" t="s">
        <v>552</v>
      </c>
      <c r="AS177" s="41" t="s">
        <v>1030</v>
      </c>
      <c r="AT177" s="41" t="s">
        <v>1006</v>
      </c>
      <c r="AU177" s="54" t="s">
        <v>976</v>
      </c>
      <c r="AV177" s="41" t="s">
        <v>96</v>
      </c>
      <c r="AW177" s="42" t="b">
        <v>1</v>
      </c>
      <c r="AY177" s="42" t="b">
        <v>1</v>
      </c>
      <c r="AZ177" s="42" t="b">
        <v>0</v>
      </c>
      <c r="BB177" s="41" t="s">
        <v>1031</v>
      </c>
      <c r="BC177" s="41" t="s">
        <v>461</v>
      </c>
      <c r="BD177" s="42" t="b">
        <v>0</v>
      </c>
      <c r="BE177" s="41" t="s">
        <v>1032</v>
      </c>
      <c r="BF177" s="41" t="s">
        <v>1032</v>
      </c>
      <c r="BG177" s="41" t="b">
        <v>0</v>
      </c>
      <c r="BH177" s="41" t="b">
        <v>0</v>
      </c>
      <c r="BK177" s="41" t="s">
        <v>463</v>
      </c>
      <c r="BL177" s="41" t="s">
        <v>463</v>
      </c>
      <c r="CN177" s="41" t="s">
        <v>827</v>
      </c>
    </row>
    <row r="178" spans="1:92" ht="15" x14ac:dyDescent="0.25">
      <c r="A178" s="55" t="s">
        <v>760</v>
      </c>
      <c r="B178" s="165" t="s">
        <v>1033</v>
      </c>
      <c r="C178" s="144"/>
      <c r="D178" s="144"/>
      <c r="E178" s="144"/>
      <c r="F178" s="107" t="str">
        <f>TEXT((_xlfn.NUMBERVALUE(F159)+_xlfn.NUMBERVALUE(F160))-_xlfn.NUMBERVALUE(F172),"0.00")</f>
        <v>10000.00</v>
      </c>
      <c r="G178" s="108"/>
      <c r="H178" s="107" t="str">
        <f>TEXT((_xlfn.NUMBERVALUE(H159)+_xlfn.NUMBERVALUE(H160))-_xlfn.NUMBERVALUE(H172),"0.00")</f>
        <v>0.00</v>
      </c>
      <c r="I178" s="108"/>
      <c r="J178" s="107" t="str">
        <f>TEXT(SUM(_xlfn.NUMBERVALUE(F178)+_xlfn.NUMBERVALUE(H178)),"0.00")</f>
        <v>10000.00</v>
      </c>
      <c r="K178" s="108"/>
      <c r="L178" s="107" t="str">
        <f>TEXT((_xlfn.NUMBERVALUE(L159)+_xlfn.NUMBERVALUE(L160))-_xlfn.NUMBERVALUE(L172),"0.00")</f>
        <v>100000.00</v>
      </c>
      <c r="M178" s="166"/>
      <c r="N178" s="108"/>
      <c r="O178" s="107" t="str">
        <f>TEXT((_xlfn.NUMBERVALUE(O159)+_xlfn.NUMBERVALUE(O160))-_xlfn.NUMBERVALUE(O172),"0.00")</f>
        <v>100000.00</v>
      </c>
      <c r="P178" s="166"/>
      <c r="Q178" s="108"/>
      <c r="R178" s="107" t="str">
        <f>TEXT((_xlfn.NUMBERVALUE(R159)+_xlfn.NUMBERVALUE(R160))-_xlfn.NUMBERVALUE(R172),"0.00")</f>
        <v>0.00</v>
      </c>
      <c r="S178" s="166"/>
      <c r="T178" s="108"/>
      <c r="AD178" s="41">
        <f>ROW()</f>
        <v>178</v>
      </c>
      <c r="AR178" s="49" t="s">
        <v>604</v>
      </c>
      <c r="AS178" s="49" t="s">
        <v>437</v>
      </c>
      <c r="AT178" s="49" t="s">
        <v>1034</v>
      </c>
      <c r="AU178" s="54">
        <v>0</v>
      </c>
      <c r="AV178" s="49" t="s">
        <v>81</v>
      </c>
      <c r="AW178" s="42" t="b">
        <v>0</v>
      </c>
      <c r="AY178" s="42" t="b">
        <v>0</v>
      </c>
      <c r="AZ178" s="42" t="b">
        <v>0</v>
      </c>
      <c r="BB178" s="41" t="s">
        <v>1035</v>
      </c>
      <c r="BC178" s="41" t="s">
        <v>461</v>
      </c>
      <c r="BD178" s="42" t="b">
        <v>0</v>
      </c>
      <c r="BE178" s="41" t="s">
        <v>918</v>
      </c>
      <c r="BF178" s="41" t="s">
        <v>918</v>
      </c>
      <c r="BG178" s="41" t="b">
        <v>0</v>
      </c>
      <c r="BH178" s="41" t="b">
        <v>0</v>
      </c>
      <c r="BK178" s="41" t="s">
        <v>463</v>
      </c>
      <c r="BL178" s="41" t="s">
        <v>463</v>
      </c>
      <c r="CN178" s="41" t="s">
        <v>824</v>
      </c>
    </row>
    <row r="179" spans="1:92" ht="15" x14ac:dyDescent="0.25">
      <c r="A179" s="55" t="s">
        <v>760</v>
      </c>
      <c r="B179" s="165" t="s">
        <v>1036</v>
      </c>
      <c r="C179" s="144"/>
      <c r="D179" s="144"/>
      <c r="E179" s="144"/>
      <c r="F179" s="149"/>
      <c r="G179" s="149"/>
      <c r="H179" s="149"/>
      <c r="I179" s="149"/>
      <c r="J179" s="150"/>
      <c r="K179" s="150"/>
      <c r="L179" s="149"/>
      <c r="M179" s="149"/>
      <c r="N179" s="149"/>
      <c r="O179" s="149"/>
      <c r="P179" s="149"/>
      <c r="Q179" s="149"/>
      <c r="R179" s="149"/>
      <c r="S179" s="149"/>
      <c r="T179" s="149"/>
      <c r="AD179" s="41">
        <f>ROW()</f>
        <v>179</v>
      </c>
      <c r="AR179" s="49" t="s">
        <v>604</v>
      </c>
      <c r="AS179" s="49" t="s">
        <v>1037</v>
      </c>
      <c r="AT179" s="49" t="s">
        <v>1034</v>
      </c>
      <c r="AU179" s="41">
        <v>0</v>
      </c>
      <c r="AV179" s="49" t="s">
        <v>84</v>
      </c>
      <c r="AW179" s="42" t="b">
        <v>0</v>
      </c>
      <c r="AY179" s="42" t="b">
        <v>0</v>
      </c>
      <c r="AZ179" s="42" t="b">
        <v>0</v>
      </c>
      <c r="BB179" s="41" t="s">
        <v>1038</v>
      </c>
      <c r="BC179" s="41" t="s">
        <v>461</v>
      </c>
      <c r="BD179" s="42" t="b">
        <v>0</v>
      </c>
      <c r="BE179" s="41" t="s">
        <v>684</v>
      </c>
      <c r="BF179" s="41" t="s">
        <v>684</v>
      </c>
      <c r="BG179" s="41" t="b">
        <v>0</v>
      </c>
      <c r="BH179" s="41" t="b">
        <v>0</v>
      </c>
      <c r="BK179" s="41" t="s">
        <v>463</v>
      </c>
      <c r="BL179" s="41" t="s">
        <v>463</v>
      </c>
      <c r="CN179" s="41" t="s">
        <v>823</v>
      </c>
    </row>
    <row r="180" spans="1:92" ht="15" x14ac:dyDescent="0.25">
      <c r="A180" s="55" t="s">
        <v>760</v>
      </c>
      <c r="B180" s="165" t="s">
        <v>930</v>
      </c>
      <c r="C180" s="144"/>
      <c r="D180" s="144"/>
      <c r="E180" s="144"/>
      <c r="F180" s="88" t="s">
        <v>1946</v>
      </c>
      <c r="G180" s="90"/>
      <c r="H180" s="88" t="s">
        <v>976</v>
      </c>
      <c r="I180" s="90"/>
      <c r="J180" s="107" t="str">
        <f>IF(CS2="Y",CR17,TEXT(SUM(_xlfn.NUMBERVALUE(F180)+_xlfn.NUMBERVALUE(H180)),"0.00"))</f>
        <v>86000000.00</v>
      </c>
      <c r="K180" s="108"/>
      <c r="L180" s="88" t="s">
        <v>1947</v>
      </c>
      <c r="M180" s="89"/>
      <c r="N180" s="90"/>
      <c r="O180" s="88" t="s">
        <v>1947</v>
      </c>
      <c r="P180" s="89"/>
      <c r="Q180" s="90"/>
      <c r="R180" s="139"/>
      <c r="S180" s="140"/>
      <c r="T180" s="141"/>
      <c r="AD180" s="41">
        <f>ROW()</f>
        <v>180</v>
      </c>
      <c r="AR180" s="49" t="s">
        <v>604</v>
      </c>
      <c r="AS180" s="49" t="s">
        <v>860</v>
      </c>
      <c r="AT180" s="49" t="s">
        <v>1034</v>
      </c>
      <c r="AU180" s="41">
        <v>0</v>
      </c>
      <c r="AV180" s="49" t="s">
        <v>87</v>
      </c>
      <c r="AW180" s="42" t="b">
        <v>0</v>
      </c>
      <c r="AY180" s="42" t="b">
        <v>0</v>
      </c>
      <c r="AZ180" s="42" t="b">
        <v>0</v>
      </c>
      <c r="BB180" s="41" t="s">
        <v>1044</v>
      </c>
      <c r="BC180" s="41" t="s">
        <v>348</v>
      </c>
      <c r="BD180" s="42" t="b">
        <v>1</v>
      </c>
      <c r="BE180" s="41" t="str">
        <f>I292</f>
        <v>0</v>
      </c>
      <c r="BF180" s="41" t="str">
        <f>""&amp;I292</f>
        <v>0</v>
      </c>
      <c r="BG180" s="41" t="b">
        <v>1</v>
      </c>
      <c r="BH180" s="41" t="b">
        <v>0</v>
      </c>
      <c r="BK180" s="41" t="e">
        <f t="shared" ref="BK180:BK194" ca="1" si="18">_xlfn.FORMULATEXT(BE180)</f>
        <v>#N/A</v>
      </c>
      <c r="BL180" s="41" t="e">
        <f t="shared" ref="BL180:BL194" ca="1" si="19">_xlfn.FORMULATEXT(BE180)</f>
        <v>#N/A</v>
      </c>
      <c r="CN180" s="41" t="s">
        <v>822</v>
      </c>
    </row>
    <row r="181" spans="1:92" ht="15" x14ac:dyDescent="0.25">
      <c r="A181" s="55" t="s">
        <v>760</v>
      </c>
      <c r="B181" s="165" t="s">
        <v>938</v>
      </c>
      <c r="C181" s="144"/>
      <c r="D181" s="144"/>
      <c r="E181" s="144"/>
      <c r="F181" s="107" t="str" cm="1">
        <f t="array" ref="F181">TEXT(SUM(_xlfn.NUMBERVALUE(F182:G185)),"0.00")</f>
        <v>0.00</v>
      </c>
      <c r="G181" s="108"/>
      <c r="H181" s="107" t="str" cm="1">
        <f t="array" ref="H181">TEXT(SUM(_xlfn.NUMBERVALUE(H182:I185)),"0.00")</f>
        <v>0.00</v>
      </c>
      <c r="I181" s="108"/>
      <c r="J181" s="107" t="str">
        <f>TEXT(SUM(_xlfn.NUMBERVALUE(F181)+_xlfn.NUMBERVALUE(H181)),"0.00")</f>
        <v>0.00</v>
      </c>
      <c r="K181" s="108"/>
      <c r="L181" s="107" t="str" cm="1">
        <f t="array" ref="L181">TEXT(SUM(_xlfn.NUMBERVALUE(L182:N185)),"0.00")</f>
        <v>0.00</v>
      </c>
      <c r="M181" s="166"/>
      <c r="N181" s="108"/>
      <c r="O181" s="107" t="str" cm="1">
        <f t="array" ref="O181">TEXT(SUM(_xlfn.NUMBERVALUE(O182:Q185)),"0.00")</f>
        <v>0.00</v>
      </c>
      <c r="P181" s="166"/>
      <c r="Q181" s="108"/>
      <c r="R181" s="107" t="str" cm="1">
        <f t="array" ref="R181">TEXT(SUM(_xlfn.NUMBERVALUE(R182:T185)),"0.00")</f>
        <v>0.00</v>
      </c>
      <c r="S181" s="166"/>
      <c r="T181" s="108"/>
      <c r="AD181" s="41">
        <f>ROW()</f>
        <v>181</v>
      </c>
      <c r="AR181" s="49" t="s">
        <v>604</v>
      </c>
      <c r="AS181" s="49" t="s">
        <v>1045</v>
      </c>
      <c r="AT181" s="49" t="s">
        <v>1034</v>
      </c>
      <c r="AU181" s="41">
        <v>0</v>
      </c>
      <c r="AV181" s="49" t="s">
        <v>90</v>
      </c>
      <c r="AW181" s="42" t="b">
        <v>1</v>
      </c>
      <c r="AY181" s="42" t="b">
        <v>0</v>
      </c>
      <c r="AZ181" s="42" t="b">
        <v>0</v>
      </c>
      <c r="BB181" s="41" t="s">
        <v>1046</v>
      </c>
      <c r="BC181" s="41" t="s">
        <v>348</v>
      </c>
      <c r="BD181" s="42" t="b">
        <v>1</v>
      </c>
      <c r="BE181" s="41" t="str">
        <f>I293</f>
        <v>0</v>
      </c>
      <c r="BF181" s="41" t="str">
        <f>""&amp;I293</f>
        <v>0</v>
      </c>
      <c r="BG181" s="41" t="b">
        <v>1</v>
      </c>
      <c r="BH181" s="41" t="b">
        <v>0</v>
      </c>
      <c r="BK181" s="41" t="e">
        <f t="shared" ca="1" si="18"/>
        <v>#N/A</v>
      </c>
      <c r="BL181" s="41" t="e">
        <f t="shared" ca="1" si="19"/>
        <v>#N/A</v>
      </c>
      <c r="CN181" s="41" t="s">
        <v>821</v>
      </c>
    </row>
    <row r="182" spans="1:92" ht="15" x14ac:dyDescent="0.25">
      <c r="A182" s="55" t="s">
        <v>760</v>
      </c>
      <c r="B182" s="144" t="s">
        <v>1047</v>
      </c>
      <c r="C182" s="144"/>
      <c r="D182" s="144"/>
      <c r="E182" s="144"/>
      <c r="F182" s="88" t="s">
        <v>976</v>
      </c>
      <c r="G182" s="90"/>
      <c r="H182" s="88" t="s">
        <v>976</v>
      </c>
      <c r="I182" s="90"/>
      <c r="J182" s="107" t="str">
        <f>IF(CS2="Y",CR18,TEXT(SUM(_xlfn.NUMBERVALUE(F182)+_xlfn.NUMBERVALUE(H182)),"0.00"))</f>
        <v>0.00</v>
      </c>
      <c r="K182" s="108"/>
      <c r="L182" s="88" t="s">
        <v>976</v>
      </c>
      <c r="M182" s="89"/>
      <c r="N182" s="90"/>
      <c r="O182" s="88" t="s">
        <v>976</v>
      </c>
      <c r="P182" s="89"/>
      <c r="Q182" s="90"/>
      <c r="R182" s="88" t="s">
        <v>976</v>
      </c>
      <c r="S182" s="89"/>
      <c r="T182" s="90"/>
      <c r="AD182" s="41">
        <f>ROW()</f>
        <v>182</v>
      </c>
      <c r="AR182" s="49" t="s">
        <v>604</v>
      </c>
      <c r="AS182" s="49" t="s">
        <v>1051</v>
      </c>
      <c r="AT182" s="49" t="s">
        <v>1034</v>
      </c>
      <c r="AU182" s="41">
        <v>0</v>
      </c>
      <c r="AV182" s="49" t="s">
        <v>93</v>
      </c>
      <c r="AW182" s="42" t="b">
        <v>0</v>
      </c>
      <c r="AY182" s="42" t="b">
        <v>0</v>
      </c>
      <c r="AZ182" s="42" t="b">
        <v>0</v>
      </c>
      <c r="BB182" s="41" t="s">
        <v>1052</v>
      </c>
      <c r="BC182" s="41" t="s">
        <v>348</v>
      </c>
      <c r="BD182" s="42" t="b">
        <v>1</v>
      </c>
      <c r="BE182" s="41" t="str">
        <f>I294</f>
        <v>0</v>
      </c>
      <c r="BF182" s="41" t="str">
        <f>""&amp;I294</f>
        <v>0</v>
      </c>
      <c r="BG182" s="41" t="b">
        <v>1</v>
      </c>
      <c r="BH182" s="41" t="b">
        <v>0</v>
      </c>
      <c r="BK182" s="41" t="e">
        <f t="shared" ca="1" si="18"/>
        <v>#N/A</v>
      </c>
      <c r="BL182" s="41" t="e">
        <f t="shared" ca="1" si="19"/>
        <v>#N/A</v>
      </c>
      <c r="CN182" s="41" t="s">
        <v>1861</v>
      </c>
    </row>
    <row r="183" spans="1:92" ht="15" x14ac:dyDescent="0.25">
      <c r="A183" s="55" t="s">
        <v>760</v>
      </c>
      <c r="B183" s="144" t="s">
        <v>1053</v>
      </c>
      <c r="C183" s="144"/>
      <c r="D183" s="144"/>
      <c r="E183" s="144"/>
      <c r="F183" s="88" t="s">
        <v>976</v>
      </c>
      <c r="G183" s="90"/>
      <c r="H183" s="88" t="s">
        <v>976</v>
      </c>
      <c r="I183" s="90"/>
      <c r="J183" s="107" t="str">
        <f>IF(CS2="Y",CR19,TEXT(SUM(_xlfn.NUMBERVALUE(F183)+_xlfn.NUMBERVALUE(H183)),"0.00"))</f>
        <v>0.00</v>
      </c>
      <c r="K183" s="108"/>
      <c r="L183" s="88" t="s">
        <v>976</v>
      </c>
      <c r="M183" s="89"/>
      <c r="N183" s="90"/>
      <c r="O183" s="88" t="s">
        <v>976</v>
      </c>
      <c r="P183" s="89"/>
      <c r="Q183" s="90"/>
      <c r="R183" s="88" t="s">
        <v>976</v>
      </c>
      <c r="S183" s="89"/>
      <c r="T183" s="90"/>
      <c r="AD183" s="41">
        <f>ROW()</f>
        <v>183</v>
      </c>
      <c r="AR183" s="49" t="s">
        <v>612</v>
      </c>
      <c r="AS183" s="49" t="s">
        <v>437</v>
      </c>
      <c r="AT183" s="49" t="s">
        <v>1057</v>
      </c>
      <c r="AU183" s="41">
        <v>0</v>
      </c>
      <c r="AV183" s="49" t="s">
        <v>81</v>
      </c>
      <c r="AW183" s="42" t="b">
        <v>0</v>
      </c>
      <c r="AY183" s="42" t="b">
        <v>0</v>
      </c>
      <c r="AZ183" s="42" t="b">
        <v>0</v>
      </c>
      <c r="BB183" s="41" t="s">
        <v>1058</v>
      </c>
      <c r="BC183" s="41" t="s">
        <v>348</v>
      </c>
      <c r="BD183" s="42" t="b">
        <v>1</v>
      </c>
      <c r="BE183" s="41" t="str">
        <f t="shared" ref="BE183:BE194" si="20">I296</f>
        <v>0</v>
      </c>
      <c r="BF183" s="41" t="str">
        <f t="shared" ref="BF183:BF194" si="21">""&amp;I296</f>
        <v>0</v>
      </c>
      <c r="BG183" s="41" t="b">
        <v>1</v>
      </c>
      <c r="BH183" s="41" t="b">
        <v>0</v>
      </c>
      <c r="BK183" s="41" t="e">
        <f t="shared" ca="1" si="18"/>
        <v>#N/A</v>
      </c>
      <c r="BL183" s="41" t="e">
        <f t="shared" ca="1" si="19"/>
        <v>#N/A</v>
      </c>
      <c r="CN183" s="41" t="s">
        <v>1859</v>
      </c>
    </row>
    <row r="184" spans="1:92" ht="15" x14ac:dyDescent="0.25">
      <c r="A184" s="55" t="s">
        <v>760</v>
      </c>
      <c r="B184" s="181" t="s">
        <v>1059</v>
      </c>
      <c r="C184" s="181"/>
      <c r="D184" s="181"/>
      <c r="E184" s="181"/>
      <c r="F184" s="170"/>
      <c r="G184" s="172"/>
      <c r="H184" s="170"/>
      <c r="I184" s="172"/>
      <c r="J184" s="176" t="str">
        <f>IF(CS2="Y",CR20,TEXT(SUM(_xlfn.NUMBERVALUE(F184)+_xlfn.NUMBERVALUE(H184)),"0.00"))</f>
        <v>0.00</v>
      </c>
      <c r="K184" s="177"/>
      <c r="L184" s="170"/>
      <c r="M184" s="171"/>
      <c r="N184" s="172"/>
      <c r="O184" s="170"/>
      <c r="P184" s="171"/>
      <c r="Q184" s="172"/>
      <c r="R184" s="170"/>
      <c r="S184" s="171"/>
      <c r="T184" s="172"/>
      <c r="AD184" s="41">
        <f>ROW()</f>
        <v>184</v>
      </c>
      <c r="AR184" s="49" t="s">
        <v>612</v>
      </c>
      <c r="AS184" s="49" t="s">
        <v>1037</v>
      </c>
      <c r="AT184" s="49" t="s">
        <v>1057</v>
      </c>
      <c r="AU184" s="41">
        <v>0</v>
      </c>
      <c r="AV184" s="49" t="s">
        <v>84</v>
      </c>
      <c r="AW184" s="42" t="b">
        <v>0</v>
      </c>
      <c r="AY184" s="42" t="b">
        <v>0</v>
      </c>
      <c r="AZ184" s="42" t="b">
        <v>0</v>
      </c>
      <c r="BB184" s="41" t="s">
        <v>1063</v>
      </c>
      <c r="BC184" s="41" t="s">
        <v>348</v>
      </c>
      <c r="BD184" s="42" t="b">
        <v>1</v>
      </c>
      <c r="BE184" s="41" t="str">
        <f t="shared" si="20"/>
        <v>0</v>
      </c>
      <c r="BF184" s="41" t="str">
        <f t="shared" si="21"/>
        <v>0</v>
      </c>
      <c r="BG184" s="41" t="b">
        <v>1</v>
      </c>
      <c r="BH184" s="41" t="b">
        <v>0</v>
      </c>
      <c r="BK184" s="41" t="e">
        <f t="shared" ca="1" si="18"/>
        <v>#N/A</v>
      </c>
      <c r="BL184" s="41" t="e">
        <f t="shared" ca="1" si="19"/>
        <v>#N/A</v>
      </c>
      <c r="CN184" s="41" t="s">
        <v>1857</v>
      </c>
    </row>
    <row r="185" spans="1:92" ht="15" x14ac:dyDescent="0.25">
      <c r="A185" s="55" t="s">
        <v>760</v>
      </c>
      <c r="B185" s="91"/>
      <c r="C185" s="91"/>
      <c r="D185" s="91"/>
      <c r="E185" s="182"/>
      <c r="F185" s="173"/>
      <c r="G185" s="175"/>
      <c r="H185" s="173"/>
      <c r="I185" s="175"/>
      <c r="J185" s="178"/>
      <c r="K185" s="179"/>
      <c r="L185" s="173"/>
      <c r="M185" s="174"/>
      <c r="N185" s="175"/>
      <c r="O185" s="173"/>
      <c r="P185" s="174"/>
      <c r="Q185" s="175"/>
      <c r="R185" s="173"/>
      <c r="S185" s="174"/>
      <c r="T185" s="175"/>
      <c r="AD185" s="41">
        <f>ROW()</f>
        <v>185</v>
      </c>
      <c r="AR185" s="49" t="s">
        <v>612</v>
      </c>
      <c r="AS185" s="49" t="s">
        <v>860</v>
      </c>
      <c r="AT185" s="49" t="s">
        <v>1057</v>
      </c>
      <c r="AU185" s="41">
        <v>0</v>
      </c>
      <c r="AV185" s="49" t="s">
        <v>87</v>
      </c>
      <c r="AW185" s="42" t="b">
        <v>0</v>
      </c>
      <c r="AY185" s="42" t="b">
        <v>0</v>
      </c>
      <c r="AZ185" s="42" t="b">
        <v>0</v>
      </c>
      <c r="BB185" s="41" t="s">
        <v>1065</v>
      </c>
      <c r="BC185" s="41" t="s">
        <v>348</v>
      </c>
      <c r="BD185" s="42" t="b">
        <v>1</v>
      </c>
      <c r="BE185" s="41" t="str">
        <f t="shared" si="20"/>
        <v>0</v>
      </c>
      <c r="BF185" s="41" t="str">
        <f t="shared" si="21"/>
        <v>0</v>
      </c>
      <c r="BG185" s="41" t="b">
        <v>1</v>
      </c>
      <c r="BH185" s="41" t="b">
        <v>0</v>
      </c>
      <c r="BK185" s="41" t="e">
        <f t="shared" ca="1" si="18"/>
        <v>#N/A</v>
      </c>
      <c r="BL185" s="41" t="e">
        <f t="shared" ca="1" si="19"/>
        <v>#N/A</v>
      </c>
      <c r="CN185" s="41" t="s">
        <v>1853</v>
      </c>
    </row>
    <row r="186" spans="1:92" ht="15" x14ac:dyDescent="0.25">
      <c r="A186" s="55" t="s">
        <v>760</v>
      </c>
      <c r="B186" s="165" t="s">
        <v>1005</v>
      </c>
      <c r="C186" s="144"/>
      <c r="D186" s="144"/>
      <c r="E186" s="144"/>
      <c r="F186" s="107" t="str" cm="1">
        <f t="array" ref="F186">TEXT(SUM(_xlfn.NUMBERVALUE(F187:G191)),"0.00")</f>
        <v>0.00</v>
      </c>
      <c r="G186" s="108"/>
      <c r="H186" s="107" t="str" cm="1">
        <f t="array" ref="H186">TEXT(SUM(_xlfn.NUMBERVALUE(H187:I191)),"0.00")</f>
        <v>0.00</v>
      </c>
      <c r="I186" s="108"/>
      <c r="J186" s="107" t="str">
        <f>TEXT(SUM(_xlfn.NUMBERVALUE(F186)+_xlfn.NUMBERVALUE(H186)),"0.00")</f>
        <v>0.00</v>
      </c>
      <c r="K186" s="108"/>
      <c r="L186" s="107" t="str" cm="1">
        <f t="array" ref="L186">TEXT(SUM(_xlfn.NUMBERVALUE(L187:N191)),"0.00")</f>
        <v>0.00</v>
      </c>
      <c r="M186" s="166"/>
      <c r="N186" s="108"/>
      <c r="O186" s="107" t="str" cm="1">
        <f t="array" ref="O186">TEXT(SUM(_xlfn.NUMBERVALUE(O187:Q191)),"0.00")</f>
        <v>0.00</v>
      </c>
      <c r="P186" s="166"/>
      <c r="Q186" s="108"/>
      <c r="R186" s="107" t="str" cm="1">
        <f t="array" ref="R186">TEXT(SUM(_xlfn.NUMBERVALUE(R187:T191)),"0.00")</f>
        <v>0.00</v>
      </c>
      <c r="S186" s="166"/>
      <c r="T186" s="108"/>
      <c r="AD186" s="41">
        <f>ROW()</f>
        <v>186</v>
      </c>
      <c r="AR186" s="49" t="s">
        <v>612</v>
      </c>
      <c r="AS186" s="49" t="s">
        <v>1051</v>
      </c>
      <c r="AT186" s="49" t="s">
        <v>1057</v>
      </c>
      <c r="AU186" s="41">
        <v>0</v>
      </c>
      <c r="AV186" s="49" t="s">
        <v>91</v>
      </c>
      <c r="AW186" s="42" t="b">
        <v>0</v>
      </c>
      <c r="AY186" s="42" t="b">
        <v>0</v>
      </c>
      <c r="AZ186" s="42" t="b">
        <v>0</v>
      </c>
      <c r="BB186" s="41" t="s">
        <v>1066</v>
      </c>
      <c r="BC186" s="41" t="s">
        <v>348</v>
      </c>
      <c r="BD186" s="42" t="b">
        <v>1</v>
      </c>
      <c r="BE186" s="41" t="str">
        <f t="shared" si="20"/>
        <v>0</v>
      </c>
      <c r="BF186" s="41" t="str">
        <f t="shared" si="21"/>
        <v>0</v>
      </c>
      <c r="BG186" s="41" t="b">
        <v>1</v>
      </c>
      <c r="BH186" s="41" t="b">
        <v>0</v>
      </c>
      <c r="BK186" s="41" t="e">
        <f t="shared" ca="1" si="18"/>
        <v>#N/A</v>
      </c>
      <c r="BL186" s="41" t="e">
        <f t="shared" ca="1" si="19"/>
        <v>#N/A</v>
      </c>
      <c r="CN186" s="41" t="s">
        <v>1851</v>
      </c>
    </row>
    <row r="187" spans="1:92" ht="15" x14ac:dyDescent="0.25">
      <c r="A187" s="55" t="s">
        <v>760</v>
      </c>
      <c r="B187" s="144" t="s">
        <v>1067</v>
      </c>
      <c r="C187" s="144"/>
      <c r="D187" s="144"/>
      <c r="E187" s="144"/>
      <c r="F187" s="88" t="s">
        <v>976</v>
      </c>
      <c r="G187" s="90"/>
      <c r="H187" s="88" t="s">
        <v>976</v>
      </c>
      <c r="I187" s="90"/>
      <c r="J187" s="107" t="str">
        <f>IF(CS2="Y",CR21,TEXT(SUM(_xlfn.NUMBERVALUE(F187)+_xlfn.NUMBERVALUE(H187)),"0.00"))</f>
        <v>0.00</v>
      </c>
      <c r="K187" s="108"/>
      <c r="L187" s="88" t="s">
        <v>976</v>
      </c>
      <c r="M187" s="89"/>
      <c r="N187" s="90"/>
      <c r="O187" s="88" t="s">
        <v>976</v>
      </c>
      <c r="P187" s="89"/>
      <c r="Q187" s="90"/>
      <c r="R187" s="88" t="s">
        <v>976</v>
      </c>
      <c r="S187" s="89"/>
      <c r="T187" s="90"/>
      <c r="AD187" s="41">
        <f>ROW()</f>
        <v>187</v>
      </c>
      <c r="AR187" s="49" t="s">
        <v>612</v>
      </c>
      <c r="AS187" s="49" t="s">
        <v>1071</v>
      </c>
      <c r="AT187" s="49" t="s">
        <v>1057</v>
      </c>
      <c r="AU187" s="41">
        <v>0</v>
      </c>
      <c r="AV187" s="49" t="s">
        <v>95</v>
      </c>
      <c r="AW187" s="42" t="b">
        <v>0</v>
      </c>
      <c r="AY187" s="42" t="b">
        <v>0</v>
      </c>
      <c r="AZ187" s="42" t="b">
        <v>0</v>
      </c>
      <c r="BB187" s="41" t="s">
        <v>1072</v>
      </c>
      <c r="BC187" s="41" t="s">
        <v>348</v>
      </c>
      <c r="BD187" s="42" t="b">
        <v>1</v>
      </c>
      <c r="BE187" s="41" t="str">
        <f t="shared" si="20"/>
        <v>0</v>
      </c>
      <c r="BF187" s="41" t="str">
        <f t="shared" si="21"/>
        <v>0</v>
      </c>
      <c r="BG187" s="41" t="b">
        <v>1</v>
      </c>
      <c r="BH187" s="41" t="b">
        <v>0</v>
      </c>
      <c r="BK187" s="41" t="e">
        <f t="shared" ca="1" si="18"/>
        <v>#N/A</v>
      </c>
      <c r="BL187" s="41" t="e">
        <f t="shared" ca="1" si="19"/>
        <v>#N/A</v>
      </c>
      <c r="CN187" s="41" t="s">
        <v>1849</v>
      </c>
    </row>
    <row r="188" spans="1:92" ht="15" x14ac:dyDescent="0.25">
      <c r="A188" s="55" t="s">
        <v>760</v>
      </c>
      <c r="B188" s="144" t="s">
        <v>1013</v>
      </c>
      <c r="C188" s="144"/>
      <c r="D188" s="144"/>
      <c r="E188" s="144"/>
      <c r="F188" s="88" t="s">
        <v>976</v>
      </c>
      <c r="G188" s="90"/>
      <c r="H188" s="88" t="s">
        <v>976</v>
      </c>
      <c r="I188" s="90"/>
      <c r="J188" s="107" t="str">
        <f>IF(CS2="Y",CR22,TEXT(SUM(_xlfn.NUMBERVALUE(F188)+_xlfn.NUMBERVALUE(H188)),"0.00"))</f>
        <v>0.00</v>
      </c>
      <c r="K188" s="108"/>
      <c r="L188" s="88" t="s">
        <v>976</v>
      </c>
      <c r="M188" s="89"/>
      <c r="N188" s="90"/>
      <c r="O188" s="88" t="s">
        <v>976</v>
      </c>
      <c r="P188" s="89"/>
      <c r="Q188" s="90"/>
      <c r="R188" s="88" t="s">
        <v>976</v>
      </c>
      <c r="S188" s="89"/>
      <c r="T188" s="90"/>
      <c r="AD188" s="41">
        <f>ROW()</f>
        <v>188</v>
      </c>
      <c r="AR188" s="41" t="s">
        <v>616</v>
      </c>
      <c r="AS188" s="41" t="s">
        <v>310</v>
      </c>
      <c r="AT188" s="41" t="s">
        <v>1076</v>
      </c>
      <c r="AU188" s="41">
        <v>0</v>
      </c>
      <c r="AV188" s="41" t="s">
        <v>81</v>
      </c>
      <c r="AW188" s="42" t="b">
        <v>0</v>
      </c>
      <c r="AY188" s="42" t="b">
        <v>1</v>
      </c>
      <c r="AZ188" s="42" t="b">
        <v>1</v>
      </c>
      <c r="BB188" s="41" t="s">
        <v>1077</v>
      </c>
      <c r="BC188" s="41" t="s">
        <v>348</v>
      </c>
      <c r="BD188" s="42" t="b">
        <v>1</v>
      </c>
      <c r="BE188" s="41" t="str">
        <f t="shared" si="20"/>
        <v>0</v>
      </c>
      <c r="BF188" s="41" t="str">
        <f t="shared" si="21"/>
        <v>0</v>
      </c>
      <c r="BG188" s="41" t="b">
        <v>1</v>
      </c>
      <c r="BH188" s="41" t="b">
        <v>0</v>
      </c>
      <c r="BK188" s="41" t="e">
        <f t="shared" ca="1" si="18"/>
        <v>#N/A</v>
      </c>
      <c r="BL188" s="41" t="e">
        <f t="shared" ca="1" si="19"/>
        <v>#N/A</v>
      </c>
      <c r="CN188" s="41" t="s">
        <v>1847</v>
      </c>
    </row>
    <row r="189" spans="1:92" ht="15" x14ac:dyDescent="0.25">
      <c r="A189" s="55" t="s">
        <v>760</v>
      </c>
      <c r="B189" s="144" t="s">
        <v>1018</v>
      </c>
      <c r="C189" s="144"/>
      <c r="D189" s="144"/>
      <c r="E189" s="144"/>
      <c r="F189" s="88" t="s">
        <v>976</v>
      </c>
      <c r="G189" s="90"/>
      <c r="H189" s="88" t="s">
        <v>976</v>
      </c>
      <c r="I189" s="90"/>
      <c r="J189" s="107" t="str">
        <f>IF(CS2="Y",CR23,TEXT(SUM(_xlfn.NUMBERVALUE(F189)+_xlfn.NUMBERVALUE(H189)),"0.00"))</f>
        <v>0.00</v>
      </c>
      <c r="K189" s="108"/>
      <c r="L189" s="88" t="s">
        <v>976</v>
      </c>
      <c r="M189" s="89"/>
      <c r="N189" s="90"/>
      <c r="O189" s="88" t="s">
        <v>976</v>
      </c>
      <c r="P189" s="89"/>
      <c r="Q189" s="90"/>
      <c r="R189" s="88" t="s">
        <v>976</v>
      </c>
      <c r="S189" s="89"/>
      <c r="T189" s="90"/>
      <c r="AD189" s="41">
        <f>ROW()</f>
        <v>189</v>
      </c>
      <c r="AR189" s="41" t="s">
        <v>616</v>
      </c>
      <c r="AS189" s="41" t="s">
        <v>1081</v>
      </c>
      <c r="AT189" s="41" t="s">
        <v>1076</v>
      </c>
      <c r="AU189" s="41">
        <v>0</v>
      </c>
      <c r="AV189" s="41" t="s">
        <v>84</v>
      </c>
      <c r="AW189" s="42" t="b">
        <v>1</v>
      </c>
      <c r="AY189" s="42" t="b">
        <v>1</v>
      </c>
      <c r="AZ189" s="42" t="b">
        <v>0</v>
      </c>
      <c r="BB189" s="41" t="s">
        <v>1082</v>
      </c>
      <c r="BC189" s="41" t="s">
        <v>348</v>
      </c>
      <c r="BD189" s="42" t="b">
        <v>1</v>
      </c>
      <c r="BE189" s="41" t="str">
        <f t="shared" si="20"/>
        <v>0</v>
      </c>
      <c r="BF189" s="41" t="str">
        <f t="shared" si="21"/>
        <v>0</v>
      </c>
      <c r="BG189" s="41" t="b">
        <v>1</v>
      </c>
      <c r="BH189" s="41" t="b">
        <v>0</v>
      </c>
      <c r="BK189" s="41" t="e">
        <f t="shared" ca="1" si="18"/>
        <v>#N/A</v>
      </c>
      <c r="BL189" s="41" t="e">
        <f t="shared" ca="1" si="19"/>
        <v>#N/A</v>
      </c>
      <c r="CN189" s="41" t="s">
        <v>1837</v>
      </c>
    </row>
    <row r="190" spans="1:92" ht="15" x14ac:dyDescent="0.25">
      <c r="A190" s="55" t="s">
        <v>760</v>
      </c>
      <c r="B190" s="181" t="s">
        <v>1023</v>
      </c>
      <c r="C190" s="181"/>
      <c r="D190" s="181"/>
      <c r="E190" s="181"/>
      <c r="F190" s="170"/>
      <c r="G190" s="172"/>
      <c r="H190" s="170"/>
      <c r="I190" s="172"/>
      <c r="J190" s="176" t="str">
        <f>IF(CS2="Y",CR24,TEXT(SUM(_xlfn.NUMBERVALUE(F190)+_xlfn.NUMBERVALUE(H190)),"0.00"))</f>
        <v>0.00</v>
      </c>
      <c r="K190" s="177"/>
      <c r="L190" s="170"/>
      <c r="M190" s="171"/>
      <c r="N190" s="172"/>
      <c r="O190" s="170"/>
      <c r="P190" s="171"/>
      <c r="Q190" s="172"/>
      <c r="R190" s="170"/>
      <c r="S190" s="171"/>
      <c r="T190" s="172"/>
      <c r="AD190" s="41">
        <f>ROW()</f>
        <v>190</v>
      </c>
      <c r="AR190" s="41" t="s">
        <v>616</v>
      </c>
      <c r="AS190" s="41" t="s">
        <v>1086</v>
      </c>
      <c r="AT190" s="41" t="s">
        <v>1076</v>
      </c>
      <c r="AU190" s="41">
        <v>0</v>
      </c>
      <c r="AV190" s="41" t="s">
        <v>87</v>
      </c>
      <c r="AW190" s="42" t="b">
        <v>1</v>
      </c>
      <c r="AY190" s="42" t="b">
        <v>1</v>
      </c>
      <c r="AZ190" s="42" t="b">
        <v>0</v>
      </c>
      <c r="BB190" s="41" t="s">
        <v>1087</v>
      </c>
      <c r="BC190" s="41" t="s">
        <v>348</v>
      </c>
      <c r="BD190" s="42" t="b">
        <v>1</v>
      </c>
      <c r="BE190" s="41" t="str">
        <f t="shared" si="20"/>
        <v>0</v>
      </c>
      <c r="BF190" s="41" t="str">
        <f t="shared" si="21"/>
        <v>0</v>
      </c>
      <c r="BG190" s="41" t="b">
        <v>1</v>
      </c>
      <c r="BH190" s="41" t="b">
        <v>0</v>
      </c>
      <c r="BK190" s="41" t="e">
        <f t="shared" ca="1" si="18"/>
        <v>#N/A</v>
      </c>
      <c r="BL190" s="41" t="e">
        <f t="shared" ca="1" si="19"/>
        <v>#N/A</v>
      </c>
      <c r="CN190" s="41" t="s">
        <v>590</v>
      </c>
    </row>
    <row r="191" spans="1:92" ht="15" x14ac:dyDescent="0.25">
      <c r="A191" s="55" t="s">
        <v>760</v>
      </c>
      <c r="B191" s="91"/>
      <c r="C191" s="91"/>
      <c r="D191" s="91"/>
      <c r="E191" s="182"/>
      <c r="F191" s="173"/>
      <c r="G191" s="175"/>
      <c r="H191" s="173"/>
      <c r="I191" s="175"/>
      <c r="J191" s="178"/>
      <c r="K191" s="179"/>
      <c r="L191" s="173"/>
      <c r="M191" s="174"/>
      <c r="N191" s="175"/>
      <c r="O191" s="173"/>
      <c r="P191" s="174"/>
      <c r="Q191" s="175"/>
      <c r="R191" s="173"/>
      <c r="S191" s="174"/>
      <c r="T191" s="175"/>
      <c r="AD191" s="41">
        <f>ROW()</f>
        <v>191</v>
      </c>
      <c r="BB191" s="41" t="s">
        <v>1089</v>
      </c>
      <c r="BC191" s="41" t="s">
        <v>348</v>
      </c>
      <c r="BD191" s="42" t="b">
        <v>1</v>
      </c>
      <c r="BE191" s="41" t="str">
        <f t="shared" si="20"/>
        <v>0</v>
      </c>
      <c r="BF191" s="41" t="str">
        <f t="shared" si="21"/>
        <v>0</v>
      </c>
      <c r="BG191" s="41" t="b">
        <v>1</v>
      </c>
      <c r="BH191" s="41" t="b">
        <v>0</v>
      </c>
      <c r="BK191" s="41" t="e">
        <f t="shared" ca="1" si="18"/>
        <v>#N/A</v>
      </c>
      <c r="BL191" s="41" t="e">
        <f t="shared" ca="1" si="19"/>
        <v>#N/A</v>
      </c>
      <c r="CN191" s="41" t="s">
        <v>1589</v>
      </c>
    </row>
    <row r="192" spans="1:92" ht="15" x14ac:dyDescent="0.25">
      <c r="A192" s="55" t="s">
        <v>760</v>
      </c>
      <c r="B192" s="165" t="s">
        <v>1033</v>
      </c>
      <c r="C192" s="144"/>
      <c r="D192" s="144"/>
      <c r="E192" s="144"/>
      <c r="F192" s="107" t="str">
        <f>TEXT((_xlfn.NUMBERVALUE(F180)+_xlfn.NUMBERVALUE(F181))-_xlfn.NUMBERVALUE(F186),"0.00")</f>
        <v>86000000.00</v>
      </c>
      <c r="G192" s="108"/>
      <c r="H192" s="107" t="str">
        <f>TEXT((_xlfn.NUMBERVALUE(H180)+_xlfn.NUMBERVALUE(H181))-_xlfn.NUMBERVALUE(H186),"0.00")</f>
        <v>0.00</v>
      </c>
      <c r="I192" s="108"/>
      <c r="J192" s="107" t="str">
        <f>TEXT(SUM(_xlfn.NUMBERVALUE(F192)+_xlfn.NUMBERVALUE(H192)),"0.00")</f>
        <v>86000000.00</v>
      </c>
      <c r="K192" s="108"/>
      <c r="L192" s="107" t="str">
        <f>TEXT((_xlfn.NUMBERVALUE(L180)+_xlfn.NUMBERVALUE(L181))-_xlfn.NUMBERVALUE(L186),"0.00")</f>
        <v>860000000.00</v>
      </c>
      <c r="M192" s="166"/>
      <c r="N192" s="108"/>
      <c r="O192" s="107" t="str">
        <f>TEXT((_xlfn.NUMBERVALUE(O180)+_xlfn.NUMBERVALUE(O181))-_xlfn.NUMBERVALUE(O186),"0.00")</f>
        <v>860000000.00</v>
      </c>
      <c r="P192" s="166"/>
      <c r="Q192" s="108"/>
      <c r="R192" s="107" t="str">
        <f>TEXT((_xlfn.NUMBERVALUE(R180)+_xlfn.NUMBERVALUE(R181))-_xlfn.NUMBERVALUE(R186),"0.00")</f>
        <v>0.00</v>
      </c>
      <c r="S192" s="166"/>
      <c r="T192" s="108"/>
      <c r="AD192" s="41">
        <f>ROW()</f>
        <v>192</v>
      </c>
      <c r="BB192" s="41" t="s">
        <v>1090</v>
      </c>
      <c r="BC192" s="41" t="s">
        <v>348</v>
      </c>
      <c r="BD192" s="42" t="b">
        <v>1</v>
      </c>
      <c r="BE192" s="41" t="str">
        <f t="shared" si="20"/>
        <v>9,994</v>
      </c>
      <c r="BF192" s="41" t="str">
        <f t="shared" si="21"/>
        <v>9,994</v>
      </c>
      <c r="BG192" s="41" t="b">
        <v>1</v>
      </c>
      <c r="BH192" s="41" t="b">
        <v>0</v>
      </c>
      <c r="BK192" s="41" t="e">
        <f t="shared" ca="1" si="18"/>
        <v>#N/A</v>
      </c>
      <c r="BL192" s="41" t="e">
        <f t="shared" ca="1" si="19"/>
        <v>#N/A</v>
      </c>
      <c r="CN192" s="41" t="s">
        <v>1499</v>
      </c>
    </row>
    <row r="193" spans="1:92" ht="15" x14ac:dyDescent="0.25">
      <c r="A193" s="55" t="s">
        <v>760</v>
      </c>
      <c r="AD193" s="41">
        <f>ROW()</f>
        <v>193</v>
      </c>
      <c r="BB193" s="41" t="s">
        <v>1091</v>
      </c>
      <c r="BC193" s="41" t="s">
        <v>348</v>
      </c>
      <c r="BD193" s="42" t="b">
        <v>1</v>
      </c>
      <c r="BE193" s="41" t="str">
        <f t="shared" si="20"/>
        <v>0</v>
      </c>
      <c r="BF193" s="41" t="str">
        <f t="shared" si="21"/>
        <v>0</v>
      </c>
      <c r="BG193" s="41" t="b">
        <v>1</v>
      </c>
      <c r="BH193" s="41" t="b">
        <v>0</v>
      </c>
      <c r="BK193" s="41" t="e">
        <f t="shared" ca="1" si="18"/>
        <v>#N/A</v>
      </c>
      <c r="BL193" s="41" t="e">
        <f t="shared" ca="1" si="19"/>
        <v>#N/A</v>
      </c>
      <c r="CN193" s="41" t="s">
        <v>1480</v>
      </c>
    </row>
    <row r="194" spans="1:92" ht="15" x14ac:dyDescent="0.25">
      <c r="A194" s="55" t="s">
        <v>760</v>
      </c>
      <c r="B194" s="47" t="s">
        <v>1092</v>
      </c>
      <c r="N194" s="91"/>
      <c r="O194" s="92"/>
      <c r="P194" s="93"/>
      <c r="AD194" s="41">
        <f>ROW()</f>
        <v>194</v>
      </c>
      <c r="BB194" s="41" t="s">
        <v>1093</v>
      </c>
      <c r="BC194" s="41" t="s">
        <v>348</v>
      </c>
      <c r="BD194" s="42" t="b">
        <v>1</v>
      </c>
      <c r="BE194" s="41" t="str">
        <f t="shared" si="20"/>
        <v>9994.00</v>
      </c>
      <c r="BF194" s="41" t="str">
        <f t="shared" si="21"/>
        <v>9994.00</v>
      </c>
      <c r="BG194" s="41" t="b">
        <v>0</v>
      </c>
      <c r="BH194" s="41" t="b">
        <v>0</v>
      </c>
      <c r="BK194" s="41" t="e">
        <f t="shared" ca="1" si="18"/>
        <v>#N/A</v>
      </c>
      <c r="BL194" s="41" t="e">
        <f t="shared" ca="1" si="19"/>
        <v>#N/A</v>
      </c>
      <c r="CN194" s="41" t="s">
        <v>1460</v>
      </c>
    </row>
    <row r="195" spans="1:92" ht="15" x14ac:dyDescent="0.25">
      <c r="A195" s="55" t="s">
        <v>760</v>
      </c>
      <c r="AD195" s="41">
        <f>ROW()</f>
        <v>195</v>
      </c>
      <c r="BB195" s="41" t="s">
        <v>1094</v>
      </c>
      <c r="BC195" s="41" t="s">
        <v>461</v>
      </c>
      <c r="BD195" s="42" t="b">
        <v>0</v>
      </c>
      <c r="BE195" s="41" t="s">
        <v>1032</v>
      </c>
      <c r="BF195" s="41" t="s">
        <v>1032</v>
      </c>
      <c r="BG195" s="41" t="b">
        <v>0</v>
      </c>
      <c r="BH195" s="41" t="b">
        <v>0</v>
      </c>
      <c r="BK195" s="41" t="s">
        <v>463</v>
      </c>
      <c r="BL195" s="41" t="s">
        <v>463</v>
      </c>
      <c r="CN195" s="41" t="s">
        <v>1436</v>
      </c>
    </row>
    <row r="196" spans="1:92" ht="15" x14ac:dyDescent="0.25">
      <c r="A196" s="55" t="s">
        <v>760</v>
      </c>
      <c r="B196" s="47" t="s">
        <v>1095</v>
      </c>
      <c r="N196" s="132" t="s">
        <v>976</v>
      </c>
      <c r="O196" s="133"/>
      <c r="P196" s="134"/>
      <c r="AD196" s="41">
        <f>ROW()</f>
        <v>196</v>
      </c>
      <c r="BB196" s="41" t="s">
        <v>1097</v>
      </c>
      <c r="BC196" s="41" t="s">
        <v>461</v>
      </c>
      <c r="BD196" s="42" t="b">
        <v>0</v>
      </c>
      <c r="BE196" s="41" t="s">
        <v>1098</v>
      </c>
      <c r="BF196" s="41" t="s">
        <v>1098</v>
      </c>
      <c r="BG196" s="41" t="b">
        <v>0</v>
      </c>
      <c r="BH196" s="41" t="b">
        <v>0</v>
      </c>
      <c r="BK196" s="41" t="s">
        <v>463</v>
      </c>
      <c r="BL196" s="41" t="s">
        <v>463</v>
      </c>
      <c r="CN196" s="41" t="s">
        <v>1096</v>
      </c>
    </row>
    <row r="197" spans="1:92" ht="15" hidden="1" x14ac:dyDescent="0.25">
      <c r="A197" s="55" t="s">
        <v>760</v>
      </c>
      <c r="AD197" s="41">
        <f>ROW()</f>
        <v>197</v>
      </c>
      <c r="BB197" s="41" t="s">
        <v>1100</v>
      </c>
      <c r="BC197" s="41" t="s">
        <v>461</v>
      </c>
      <c r="BD197" s="42" t="b">
        <v>0</v>
      </c>
      <c r="BE197" s="41" t="s">
        <v>684</v>
      </c>
      <c r="BF197" s="41" t="s">
        <v>684</v>
      </c>
      <c r="BG197" s="41" t="b">
        <v>0</v>
      </c>
      <c r="BH197" s="41" t="b">
        <v>0</v>
      </c>
      <c r="BK197" s="41" t="s">
        <v>463</v>
      </c>
      <c r="BL197" s="41" t="s">
        <v>463</v>
      </c>
      <c r="CN197" s="41" t="s">
        <v>912</v>
      </c>
    </row>
    <row r="198" spans="1:92" ht="15" hidden="1" x14ac:dyDescent="0.25">
      <c r="A198" s="55" t="s">
        <v>760</v>
      </c>
      <c r="B198" s="113" t="s">
        <v>838</v>
      </c>
      <c r="C198" s="114"/>
      <c r="D198" s="115"/>
      <c r="E198" s="152" t="s">
        <v>1101</v>
      </c>
      <c r="F198" s="152"/>
      <c r="G198" s="152"/>
      <c r="H198" s="152"/>
      <c r="I198" s="152"/>
      <c r="J198" s="152"/>
      <c r="K198" s="152" t="s">
        <v>1102</v>
      </c>
      <c r="L198" s="152"/>
      <c r="M198" s="152"/>
      <c r="N198" s="152"/>
      <c r="O198" s="152"/>
      <c r="P198" s="152"/>
      <c r="AD198" s="41">
        <f>ROW()</f>
        <v>198</v>
      </c>
      <c r="BB198" s="41" t="s">
        <v>1103</v>
      </c>
      <c r="BC198" s="41" t="s">
        <v>348</v>
      </c>
      <c r="BD198" s="42" t="b">
        <v>1</v>
      </c>
      <c r="BE198" s="41" t="str">
        <f>K292</f>
        <v>0.00</v>
      </c>
      <c r="BF198" s="41" t="str">
        <f>""&amp;K292</f>
        <v>0.00</v>
      </c>
      <c r="BG198" s="41" t="b">
        <v>0</v>
      </c>
      <c r="BH198" s="41" t="b">
        <v>0</v>
      </c>
      <c r="BK198" s="41" t="e">
        <f t="shared" ref="BK198:BK212" ca="1" si="22">_xlfn.FORMULATEXT(BE198)</f>
        <v>#N/A</v>
      </c>
      <c r="BL198" s="41" t="e">
        <f t="shared" ref="BL198:BL212" ca="1" si="23">_xlfn.FORMULATEXT(BE198)</f>
        <v>#N/A</v>
      </c>
      <c r="CN198" s="41" t="s">
        <v>775</v>
      </c>
    </row>
    <row r="199" spans="1:92" ht="15" hidden="1" x14ac:dyDescent="0.25">
      <c r="A199" s="55" t="s">
        <v>760</v>
      </c>
      <c r="B199" s="167"/>
      <c r="C199" s="168"/>
      <c r="D199" s="169"/>
      <c r="E199" s="135" t="s">
        <v>918</v>
      </c>
      <c r="F199" s="135"/>
      <c r="G199" s="135"/>
      <c r="H199" s="135" t="s">
        <v>1104</v>
      </c>
      <c r="I199" s="135"/>
      <c r="J199" s="135"/>
      <c r="K199" s="135" t="s">
        <v>918</v>
      </c>
      <c r="L199" s="135"/>
      <c r="M199" s="135"/>
      <c r="N199" s="135" t="s">
        <v>1104</v>
      </c>
      <c r="O199" s="135"/>
      <c r="P199" s="135"/>
      <c r="AD199" s="41">
        <f>ROW()</f>
        <v>199</v>
      </c>
      <c r="BB199" s="41" t="s">
        <v>1105</v>
      </c>
      <c r="BC199" s="41" t="s">
        <v>348</v>
      </c>
      <c r="BD199" s="42" t="b">
        <v>1</v>
      </c>
      <c r="BE199" s="41" t="str">
        <f>K293</f>
        <v>0.00</v>
      </c>
      <c r="BF199" s="41" t="str">
        <f>""&amp;K293</f>
        <v>0.00</v>
      </c>
      <c r="BG199" s="41" t="b">
        <v>0</v>
      </c>
      <c r="BH199" s="41" t="b">
        <v>0</v>
      </c>
      <c r="BK199" s="41" t="e">
        <f t="shared" ca="1" si="22"/>
        <v>#N/A</v>
      </c>
      <c r="BL199" s="41" t="e">
        <f t="shared" ca="1" si="23"/>
        <v>#N/A</v>
      </c>
      <c r="CN199" s="41" t="s">
        <v>749</v>
      </c>
    </row>
    <row r="200" spans="1:92" ht="15" hidden="1" x14ac:dyDescent="0.25">
      <c r="A200" s="55" t="s">
        <v>760</v>
      </c>
      <c r="B200" s="126"/>
      <c r="C200" s="127"/>
      <c r="D200" s="128"/>
      <c r="E200" s="161"/>
      <c r="F200" s="162"/>
      <c r="G200" s="163"/>
      <c r="H200" s="161"/>
      <c r="I200" s="162"/>
      <c r="J200" s="163"/>
      <c r="K200" s="161"/>
      <c r="L200" s="162"/>
      <c r="M200" s="163"/>
      <c r="N200" s="161"/>
      <c r="O200" s="162"/>
      <c r="P200" s="163"/>
      <c r="AD200" s="41">
        <f>ROW()</f>
        <v>200</v>
      </c>
      <c r="BB200" s="41" t="s">
        <v>1107</v>
      </c>
      <c r="BC200" s="41" t="s">
        <v>348</v>
      </c>
      <c r="BD200" s="42" t="b">
        <v>1</v>
      </c>
      <c r="BE200" s="41" t="str">
        <f>K294</f>
        <v>0.00</v>
      </c>
      <c r="BF200" s="41" t="str">
        <f>""&amp;K294</f>
        <v>0.00</v>
      </c>
      <c r="BG200" s="41" t="b">
        <v>0</v>
      </c>
      <c r="BH200" s="41" t="b">
        <v>0</v>
      </c>
      <c r="BK200" s="41" t="e">
        <f t="shared" ca="1" si="22"/>
        <v>#N/A</v>
      </c>
      <c r="BL200" s="41" t="e">
        <f t="shared" ca="1" si="23"/>
        <v>#N/A</v>
      </c>
      <c r="CN200" s="41" t="s">
        <v>733</v>
      </c>
    </row>
    <row r="201" spans="1:92" ht="15" x14ac:dyDescent="0.25">
      <c r="A201" s="55" t="s">
        <v>760</v>
      </c>
      <c r="AD201" s="41">
        <f>ROW()</f>
        <v>201</v>
      </c>
      <c r="BB201" s="41" t="s">
        <v>1108</v>
      </c>
      <c r="BC201" s="41" t="s">
        <v>348</v>
      </c>
      <c r="BD201" s="42" t="b">
        <v>1</v>
      </c>
      <c r="BE201" s="41" t="str">
        <f t="shared" ref="BE201:BE212" si="24">K296</f>
        <v>0.00</v>
      </c>
      <c r="BF201" s="41" t="str">
        <f t="shared" ref="BF201:BF212" si="25">""&amp;K296</f>
        <v>0.00</v>
      </c>
      <c r="BG201" s="41" t="b">
        <v>0</v>
      </c>
      <c r="BH201" s="41" t="b">
        <v>0</v>
      </c>
      <c r="BK201" s="41" t="e">
        <f t="shared" ca="1" si="22"/>
        <v>#N/A</v>
      </c>
      <c r="BL201" s="41" t="e">
        <f t="shared" ca="1" si="23"/>
        <v>#N/A</v>
      </c>
      <c r="CN201" s="41" t="s">
        <v>728</v>
      </c>
    </row>
    <row r="202" spans="1:92" ht="15" x14ac:dyDescent="0.25">
      <c r="B202" s="65" t="s">
        <v>1109</v>
      </c>
      <c r="AD202" s="41">
        <f>ROW()</f>
        <v>202</v>
      </c>
      <c r="BB202" s="41" t="s">
        <v>1110</v>
      </c>
      <c r="BC202" s="41" t="s">
        <v>348</v>
      </c>
      <c r="BD202" s="42" t="b">
        <v>1</v>
      </c>
      <c r="BE202" s="41" t="str">
        <f t="shared" si="24"/>
        <v>0.00</v>
      </c>
      <c r="BF202" s="41" t="str">
        <f t="shared" si="25"/>
        <v>0.00</v>
      </c>
      <c r="BG202" s="41" t="b">
        <v>0</v>
      </c>
      <c r="BH202" s="41" t="b">
        <v>0</v>
      </c>
      <c r="BK202" s="41" t="e">
        <f t="shared" ca="1" si="22"/>
        <v>#N/A</v>
      </c>
      <c r="BL202" s="41" t="e">
        <f t="shared" ca="1" si="23"/>
        <v>#N/A</v>
      </c>
      <c r="CN202" s="41" t="s">
        <v>723</v>
      </c>
    </row>
    <row r="203" spans="1:92" ht="15" x14ac:dyDescent="0.25">
      <c r="AD203" s="41">
        <f>ROW()</f>
        <v>203</v>
      </c>
      <c r="BB203" s="41" t="s">
        <v>1111</v>
      </c>
      <c r="BC203" s="41" t="s">
        <v>348</v>
      </c>
      <c r="BD203" s="42" t="b">
        <v>1</v>
      </c>
      <c r="BE203" s="41" t="str">
        <f t="shared" si="24"/>
        <v>0.00</v>
      </c>
      <c r="BF203" s="41" t="str">
        <f t="shared" si="25"/>
        <v>0.00</v>
      </c>
      <c r="BG203" s="41" t="b">
        <v>0</v>
      </c>
      <c r="BH203" s="41" t="b">
        <v>0</v>
      </c>
      <c r="BK203" s="41" t="e">
        <f t="shared" ca="1" si="22"/>
        <v>#N/A</v>
      </c>
      <c r="BL203" s="41" t="e">
        <f t="shared" ca="1" si="23"/>
        <v>#N/A</v>
      </c>
      <c r="CN203" s="41" t="s">
        <v>710</v>
      </c>
    </row>
    <row r="204" spans="1:92" ht="15" x14ac:dyDescent="0.25">
      <c r="B204" s="55"/>
      <c r="AA204" s="78">
        <v>2</v>
      </c>
      <c r="AB204" s="41">
        <f>IF(AC204="N",1,2)</f>
        <v>2</v>
      </c>
      <c r="AC204" s="41" t="s">
        <v>542</v>
      </c>
      <c r="AD204" s="41">
        <f>ROW()</f>
        <v>204</v>
      </c>
      <c r="BB204" s="41" t="s">
        <v>1113</v>
      </c>
      <c r="BC204" s="41" t="s">
        <v>348</v>
      </c>
      <c r="BD204" s="42" t="b">
        <v>1</v>
      </c>
      <c r="BE204" s="41" t="str">
        <f t="shared" si="24"/>
        <v>0.00</v>
      </c>
      <c r="BF204" s="41" t="str">
        <f t="shared" si="25"/>
        <v>0.00</v>
      </c>
      <c r="BG204" s="41" t="b">
        <v>0</v>
      </c>
      <c r="BH204" s="41" t="b">
        <v>0</v>
      </c>
      <c r="BK204" s="41" t="e">
        <f t="shared" ca="1" si="22"/>
        <v>#N/A</v>
      </c>
      <c r="BL204" s="41" t="e">
        <f t="shared" ca="1" si="23"/>
        <v>#N/A</v>
      </c>
      <c r="CN204" s="41" t="s">
        <v>693</v>
      </c>
    </row>
    <row r="205" spans="1:92" ht="15" hidden="1" x14ac:dyDescent="0.25">
      <c r="A205" s="55" t="s">
        <v>760</v>
      </c>
      <c r="AD205" s="41">
        <f>ROW()</f>
        <v>205</v>
      </c>
      <c r="BB205" s="41" t="s">
        <v>1115</v>
      </c>
      <c r="BC205" s="41" t="s">
        <v>348</v>
      </c>
      <c r="BD205" s="42" t="b">
        <v>1</v>
      </c>
      <c r="BE205" s="41" t="str">
        <f t="shared" si="24"/>
        <v>0.00</v>
      </c>
      <c r="BF205" s="41" t="str">
        <f t="shared" si="25"/>
        <v>0.00</v>
      </c>
      <c r="BG205" s="41" t="b">
        <v>0</v>
      </c>
      <c r="BH205" s="41" t="b">
        <v>0</v>
      </c>
      <c r="BK205" s="41" t="e">
        <f t="shared" ca="1" si="22"/>
        <v>#N/A</v>
      </c>
      <c r="BL205" s="41" t="e">
        <f t="shared" ca="1" si="23"/>
        <v>#N/A</v>
      </c>
      <c r="CN205" s="41" t="s">
        <v>667</v>
      </c>
    </row>
    <row r="206" spans="1:92" ht="15" hidden="1" x14ac:dyDescent="0.25">
      <c r="A206" s="55" t="s">
        <v>760</v>
      </c>
      <c r="B206" s="55" t="s">
        <v>1116</v>
      </c>
      <c r="N206" s="161"/>
      <c r="O206" s="162"/>
      <c r="P206" s="163"/>
      <c r="AD206" s="41">
        <f>ROW()</f>
        <v>206</v>
      </c>
      <c r="BB206" s="41" t="s">
        <v>1117</v>
      </c>
      <c r="BC206" s="41" t="s">
        <v>348</v>
      </c>
      <c r="BD206" s="42" t="b">
        <v>1</v>
      </c>
      <c r="BE206" s="41" t="str">
        <f t="shared" si="24"/>
        <v>0.00</v>
      </c>
      <c r="BF206" s="41" t="str">
        <f t="shared" si="25"/>
        <v>0.00</v>
      </c>
      <c r="BG206" s="41" t="b">
        <v>0</v>
      </c>
      <c r="BH206" s="41" t="b">
        <v>0</v>
      </c>
      <c r="BK206" s="41" t="e">
        <f t="shared" ca="1" si="22"/>
        <v>#N/A</v>
      </c>
      <c r="BL206" s="41" t="e">
        <f t="shared" ca="1" si="23"/>
        <v>#N/A</v>
      </c>
      <c r="CN206" s="41" t="s">
        <v>662</v>
      </c>
    </row>
    <row r="207" spans="1:92" ht="15" x14ac:dyDescent="0.25">
      <c r="AD207" s="41">
        <f>ROW()</f>
        <v>207</v>
      </c>
      <c r="BB207" s="41" t="s">
        <v>1118</v>
      </c>
      <c r="BC207" s="41" t="s">
        <v>348</v>
      </c>
      <c r="BD207" s="42" t="b">
        <v>1</v>
      </c>
      <c r="BE207" s="41" t="str">
        <f t="shared" si="24"/>
        <v>0.00</v>
      </c>
      <c r="BF207" s="41" t="str">
        <f t="shared" si="25"/>
        <v>0.00</v>
      </c>
      <c r="BG207" s="41" t="b">
        <v>0</v>
      </c>
      <c r="BH207" s="41" t="b">
        <v>0</v>
      </c>
      <c r="BK207" s="41" t="e">
        <f t="shared" ca="1" si="22"/>
        <v>#N/A</v>
      </c>
      <c r="BL207" s="41" t="e">
        <f t="shared" ca="1" si="23"/>
        <v>#N/A</v>
      </c>
      <c r="CN207" s="41" t="s">
        <v>649</v>
      </c>
    </row>
    <row r="208" spans="1:92" ht="15" x14ac:dyDescent="0.25">
      <c r="B208" s="62" t="s">
        <v>1119</v>
      </c>
      <c r="AD208" s="41">
        <f>ROW()</f>
        <v>208</v>
      </c>
      <c r="BB208" s="41" t="s">
        <v>1120</v>
      </c>
      <c r="BC208" s="41" t="s">
        <v>348</v>
      </c>
      <c r="BD208" s="42" t="b">
        <v>1</v>
      </c>
      <c r="BE208" s="41" t="str">
        <f t="shared" si="24"/>
        <v>0.00</v>
      </c>
      <c r="BF208" s="41" t="str">
        <f t="shared" si="25"/>
        <v>0.00</v>
      </c>
      <c r="BG208" s="41" t="b">
        <v>0</v>
      </c>
      <c r="BH208" s="41" t="b">
        <v>0</v>
      </c>
      <c r="BK208" s="41" t="e">
        <f t="shared" ca="1" si="22"/>
        <v>#N/A</v>
      </c>
      <c r="BL208" s="41" t="e">
        <f t="shared" ca="1" si="23"/>
        <v>#N/A</v>
      </c>
      <c r="CN208" s="41" t="s">
        <v>644</v>
      </c>
    </row>
    <row r="209" spans="1:92" ht="15" x14ac:dyDescent="0.25">
      <c r="AD209" s="41">
        <f>ROW()</f>
        <v>209</v>
      </c>
      <c r="BB209" s="41" t="s">
        <v>1121</v>
      </c>
      <c r="BC209" s="41" t="s">
        <v>348</v>
      </c>
      <c r="BD209" s="42" t="b">
        <v>1</v>
      </c>
      <c r="BE209" s="41" t="str">
        <f t="shared" si="24"/>
        <v>0.00</v>
      </c>
      <c r="BF209" s="41" t="str">
        <f t="shared" si="25"/>
        <v>0.00</v>
      </c>
      <c r="BG209" s="41" t="b">
        <v>0</v>
      </c>
      <c r="BH209" s="41" t="b">
        <v>0</v>
      </c>
      <c r="BK209" s="41" t="e">
        <f t="shared" ca="1" si="22"/>
        <v>#N/A</v>
      </c>
      <c r="BL209" s="41" t="e">
        <f t="shared" ca="1" si="23"/>
        <v>#N/A</v>
      </c>
      <c r="CN209" s="41" t="s">
        <v>611</v>
      </c>
    </row>
    <row r="210" spans="1:92" ht="15" x14ac:dyDescent="0.25">
      <c r="B210" s="45" t="s">
        <v>1122</v>
      </c>
      <c r="AD210" s="41">
        <f>ROW()</f>
        <v>210</v>
      </c>
      <c r="BB210" s="41" t="s">
        <v>1123</v>
      </c>
      <c r="BC210" s="41" t="s">
        <v>348</v>
      </c>
      <c r="BD210" s="42" t="b">
        <v>1</v>
      </c>
      <c r="BE210" s="41" t="str">
        <f t="shared" si="24"/>
        <v>99.94</v>
      </c>
      <c r="BF210" s="41" t="str">
        <f t="shared" si="25"/>
        <v>99.94</v>
      </c>
      <c r="BG210" s="41" t="b">
        <v>0</v>
      </c>
      <c r="BH210" s="41" t="b">
        <v>0</v>
      </c>
      <c r="BK210" s="41" t="e">
        <f t="shared" ca="1" si="22"/>
        <v>#N/A</v>
      </c>
      <c r="BL210" s="41" t="e">
        <f t="shared" ca="1" si="23"/>
        <v>#N/A</v>
      </c>
      <c r="CN210" s="41" t="s">
        <v>610</v>
      </c>
    </row>
    <row r="211" spans="1:92" ht="15" x14ac:dyDescent="0.25">
      <c r="AD211" s="41">
        <f>ROW()</f>
        <v>211</v>
      </c>
      <c r="BB211" s="41" t="s">
        <v>1124</v>
      </c>
      <c r="BC211" s="41" t="s">
        <v>348</v>
      </c>
      <c r="BD211" s="42" t="b">
        <v>1</v>
      </c>
      <c r="BE211" s="41" t="str">
        <f t="shared" si="24"/>
        <v>0.00</v>
      </c>
      <c r="BF211" s="41" t="str">
        <f t="shared" si="25"/>
        <v>0.00</v>
      </c>
      <c r="BG211" s="41" t="b">
        <v>0</v>
      </c>
      <c r="BH211" s="41" t="b">
        <v>0</v>
      </c>
      <c r="BK211" s="41" t="e">
        <f t="shared" ca="1" si="22"/>
        <v>#N/A</v>
      </c>
      <c r="BL211" s="41" t="e">
        <f t="shared" ca="1" si="23"/>
        <v>#N/A</v>
      </c>
      <c r="CN211" s="41" t="s">
        <v>603</v>
      </c>
    </row>
    <row r="212" spans="1:92" ht="15" x14ac:dyDescent="0.25">
      <c r="B212" s="55" t="s">
        <v>1125</v>
      </c>
      <c r="N212" s="132" t="s">
        <v>976</v>
      </c>
      <c r="O212" s="133"/>
      <c r="P212" s="134"/>
      <c r="AD212" s="41">
        <f>ROW()</f>
        <v>212</v>
      </c>
      <c r="BB212" s="41" t="s">
        <v>1127</v>
      </c>
      <c r="BC212" s="41" t="s">
        <v>348</v>
      </c>
      <c r="BD212" s="42" t="b">
        <v>1</v>
      </c>
      <c r="BE212" s="41" t="str">
        <f t="shared" si="24"/>
        <v>99.94</v>
      </c>
      <c r="BF212" s="41" t="str">
        <f t="shared" si="25"/>
        <v>99.94</v>
      </c>
      <c r="BG212" s="41" t="b">
        <v>0</v>
      </c>
      <c r="BH212" s="41" t="b">
        <v>0</v>
      </c>
      <c r="BK212" s="41" t="e">
        <f t="shared" ca="1" si="22"/>
        <v>#N/A</v>
      </c>
      <c r="BL212" s="41" t="e">
        <f t="shared" ca="1" si="23"/>
        <v>#N/A</v>
      </c>
      <c r="CN212" s="41" t="s">
        <v>602</v>
      </c>
    </row>
    <row r="213" spans="1:92" ht="15" hidden="1" x14ac:dyDescent="0.25">
      <c r="A213" s="55" t="s">
        <v>760</v>
      </c>
      <c r="AD213" s="41">
        <f>ROW()</f>
        <v>213</v>
      </c>
      <c r="BB213" s="41" t="s">
        <v>1129</v>
      </c>
      <c r="BC213" s="41" t="s">
        <v>461</v>
      </c>
      <c r="BD213" s="42" t="b">
        <v>0</v>
      </c>
      <c r="BE213" s="41" t="s">
        <v>1032</v>
      </c>
      <c r="BF213" s="41" t="s">
        <v>1032</v>
      </c>
      <c r="BG213" s="41" t="b">
        <v>0</v>
      </c>
      <c r="BH213" s="41" t="b">
        <v>0</v>
      </c>
      <c r="BK213" s="41" t="s">
        <v>463</v>
      </c>
      <c r="BL213" s="41" t="s">
        <v>463</v>
      </c>
      <c r="CN213" s="41" t="s">
        <v>598</v>
      </c>
    </row>
    <row r="214" spans="1:92" ht="28.5" hidden="1" customHeight="1" x14ac:dyDescent="0.25">
      <c r="A214" s="55" t="s">
        <v>760</v>
      </c>
      <c r="B214" s="103" t="s">
        <v>1130</v>
      </c>
      <c r="C214" s="103"/>
      <c r="D214" s="103"/>
      <c r="E214" s="103"/>
      <c r="F214" s="103"/>
      <c r="G214" s="103" t="s">
        <v>1131</v>
      </c>
      <c r="H214" s="103"/>
      <c r="I214" s="103"/>
      <c r="J214" s="103" t="s">
        <v>1132</v>
      </c>
      <c r="K214" s="103"/>
      <c r="L214" s="103"/>
      <c r="M214" s="109" t="s">
        <v>1133</v>
      </c>
      <c r="N214" s="109"/>
      <c r="O214" s="109"/>
      <c r="P214" s="109"/>
      <c r="AD214" s="41">
        <f>ROW()</f>
        <v>214</v>
      </c>
      <c r="BB214" s="41" t="s">
        <v>1134</v>
      </c>
      <c r="BC214" s="41" t="s">
        <v>461</v>
      </c>
      <c r="BD214" s="42" t="b">
        <v>0</v>
      </c>
      <c r="BE214" s="41" t="s">
        <v>918</v>
      </c>
      <c r="BF214" s="41" t="s">
        <v>918</v>
      </c>
      <c r="BG214" s="41" t="b">
        <v>0</v>
      </c>
      <c r="BH214" s="41" t="b">
        <v>0</v>
      </c>
      <c r="BK214" s="41" t="s">
        <v>463</v>
      </c>
      <c r="BL214" s="41" t="s">
        <v>463</v>
      </c>
      <c r="CN214" s="41" t="s">
        <v>591</v>
      </c>
    </row>
    <row r="215" spans="1:92" ht="15" hidden="1" x14ac:dyDescent="0.25">
      <c r="A215" s="55" t="s">
        <v>760</v>
      </c>
      <c r="B215" s="126"/>
      <c r="C215" s="127"/>
      <c r="D215" s="127"/>
      <c r="E215" s="127"/>
      <c r="F215" s="128"/>
      <c r="G215" s="161"/>
      <c r="H215" s="162"/>
      <c r="I215" s="163"/>
      <c r="J215" s="161"/>
      <c r="K215" s="162"/>
      <c r="L215" s="163"/>
      <c r="M215" s="107"/>
      <c r="N215" s="166"/>
      <c r="O215" s="166"/>
      <c r="P215" s="108"/>
      <c r="AD215" s="41">
        <f>ROW()</f>
        <v>215</v>
      </c>
      <c r="BB215" s="41" t="s">
        <v>1136</v>
      </c>
      <c r="BC215" s="41" t="s">
        <v>461</v>
      </c>
      <c r="BD215" s="42" t="b">
        <v>0</v>
      </c>
      <c r="BE215" s="41" t="s">
        <v>1137</v>
      </c>
      <c r="BF215" s="41" t="s">
        <v>1137</v>
      </c>
      <c r="BG215" s="41" t="b">
        <v>0</v>
      </c>
      <c r="BH215" s="41" t="b">
        <v>0</v>
      </c>
      <c r="BK215" s="41" t="s">
        <v>463</v>
      </c>
      <c r="BL215" s="41" t="s">
        <v>463</v>
      </c>
      <c r="CN215" s="41" t="s">
        <v>462</v>
      </c>
    </row>
    <row r="216" spans="1:92" ht="15" hidden="1" x14ac:dyDescent="0.25">
      <c r="A216" s="55" t="s">
        <v>760</v>
      </c>
      <c r="B216" s="165" t="s">
        <v>923</v>
      </c>
      <c r="C216" s="165"/>
      <c r="D216" s="165"/>
      <c r="E216" s="165"/>
      <c r="F216" s="165"/>
      <c r="G216" s="107" t="str">
        <f>TEXT(SUMPRODUCT((G215:G215)*1),"0.00")</f>
        <v>0.00</v>
      </c>
      <c r="H216" s="166"/>
      <c r="I216" s="108"/>
      <c r="J216" s="107" t="str">
        <f>TEXT(SUMPRODUCT((J215:J215)*1),"0.00")</f>
        <v>0.00</v>
      </c>
      <c r="K216" s="166"/>
      <c r="L216" s="108"/>
      <c r="M216" s="107" t="str">
        <f>TEXT(SUMPRODUCT((M215:M215)*1),"0.00")</f>
        <v>0.00</v>
      </c>
      <c r="N216" s="166"/>
      <c r="O216" s="166"/>
      <c r="P216" s="108"/>
      <c r="AD216" s="41">
        <f>ROW()</f>
        <v>216</v>
      </c>
      <c r="BB216" s="41" t="s">
        <v>1141</v>
      </c>
      <c r="BC216" s="41" t="s">
        <v>348</v>
      </c>
      <c r="BD216" s="42" t="b">
        <v>1</v>
      </c>
      <c r="BE216" s="41" t="str">
        <f>M292</f>
        <v>0</v>
      </c>
      <c r="BF216" s="41" t="str">
        <f>""&amp;M292</f>
        <v>0</v>
      </c>
      <c r="BG216" s="41" t="b">
        <v>1</v>
      </c>
      <c r="BH216" s="41" t="b">
        <v>0</v>
      </c>
      <c r="BK216" s="41" t="e">
        <f t="shared" ref="BK216:BK230" ca="1" si="26">_xlfn.FORMULATEXT(BE216)</f>
        <v>#N/A</v>
      </c>
      <c r="BL216" s="41" t="e">
        <f t="shared" ref="BL216:BL230" ca="1" si="27">_xlfn.FORMULATEXT(BE216)</f>
        <v>#N/A</v>
      </c>
      <c r="CN216" s="41" t="s">
        <v>1583</v>
      </c>
    </row>
    <row r="217" spans="1:92" ht="12.6" hidden="1" customHeight="1" x14ac:dyDescent="0.25">
      <c r="A217" s="55" t="s">
        <v>760</v>
      </c>
      <c r="AD217" s="41">
        <f>ROW()</f>
        <v>217</v>
      </c>
      <c r="BB217" s="41" t="s">
        <v>1142</v>
      </c>
      <c r="BC217" s="41" t="s">
        <v>348</v>
      </c>
      <c r="BD217" s="42" t="b">
        <v>1</v>
      </c>
      <c r="BE217" s="41" t="str">
        <f>M293</f>
        <v>0</v>
      </c>
      <c r="BF217" s="41" t="str">
        <f>""&amp;M293</f>
        <v>0</v>
      </c>
      <c r="BG217" s="41" t="b">
        <v>1</v>
      </c>
      <c r="BH217" s="41" t="b">
        <v>0</v>
      </c>
      <c r="BK217" s="41" t="e">
        <f t="shared" ca="1" si="26"/>
        <v>#N/A</v>
      </c>
      <c r="BL217" s="41" t="e">
        <f t="shared" ca="1" si="27"/>
        <v>#N/A</v>
      </c>
      <c r="CN217" s="41" t="s">
        <v>1582</v>
      </c>
    </row>
    <row r="218" spans="1:92" ht="29.45" hidden="1" customHeight="1" x14ac:dyDescent="0.25">
      <c r="A218" s="55" t="s">
        <v>760</v>
      </c>
      <c r="B218" s="103" t="s">
        <v>1130</v>
      </c>
      <c r="C218" s="103"/>
      <c r="D218" s="103"/>
      <c r="E218" s="103"/>
      <c r="F218" s="103"/>
      <c r="G218" s="164" t="s">
        <v>1143</v>
      </c>
      <c r="H218" s="164"/>
      <c r="I218" s="164"/>
      <c r="J218" s="103" t="s">
        <v>938</v>
      </c>
      <c r="K218" s="103"/>
      <c r="L218" s="103"/>
      <c r="M218" s="103" t="s">
        <v>1005</v>
      </c>
      <c r="N218" s="103"/>
      <c r="O218" s="103"/>
      <c r="P218" s="156" t="s">
        <v>1144</v>
      </c>
      <c r="Q218" s="156"/>
      <c r="R218" s="156"/>
      <c r="AD218" s="41">
        <f>ROW()</f>
        <v>218</v>
      </c>
      <c r="BB218" s="41" t="s">
        <v>1145</v>
      </c>
      <c r="BC218" s="41" t="s">
        <v>348</v>
      </c>
      <c r="BD218" s="42" t="b">
        <v>1</v>
      </c>
      <c r="BE218" s="41" t="str">
        <f>M294</f>
        <v>0</v>
      </c>
      <c r="BF218" s="41" t="str">
        <f>""&amp;M294</f>
        <v>0</v>
      </c>
      <c r="BG218" s="41" t="b">
        <v>1</v>
      </c>
      <c r="BH218" s="41" t="b">
        <v>0</v>
      </c>
      <c r="BK218" s="41" t="e">
        <f t="shared" ca="1" si="26"/>
        <v>#N/A</v>
      </c>
      <c r="BL218" s="41" t="e">
        <f t="shared" ca="1" si="27"/>
        <v>#N/A</v>
      </c>
      <c r="CN218" s="41" t="s">
        <v>1581</v>
      </c>
    </row>
    <row r="219" spans="1:92" ht="15" hidden="1" x14ac:dyDescent="0.25">
      <c r="A219" s="55" t="s">
        <v>760</v>
      </c>
      <c r="B219" s="126"/>
      <c r="C219" s="127"/>
      <c r="D219" s="127"/>
      <c r="E219" s="127"/>
      <c r="F219" s="128"/>
      <c r="G219" s="161"/>
      <c r="H219" s="162"/>
      <c r="I219" s="163"/>
      <c r="J219" s="161"/>
      <c r="K219" s="162"/>
      <c r="L219" s="163"/>
      <c r="M219" s="161"/>
      <c r="N219" s="162"/>
      <c r="O219" s="163"/>
      <c r="P219" s="107"/>
      <c r="Q219" s="166"/>
      <c r="R219" s="108"/>
      <c r="AD219" s="41">
        <f>ROW()</f>
        <v>219</v>
      </c>
      <c r="BB219" s="41" t="s">
        <v>1148</v>
      </c>
      <c r="BC219" s="41" t="s">
        <v>348</v>
      </c>
      <c r="BD219" s="42" t="b">
        <v>1</v>
      </c>
      <c r="BE219" s="41" t="str">
        <f t="shared" ref="BE219:BE230" si="28">M296</f>
        <v>0</v>
      </c>
      <c r="BF219" s="41" t="str">
        <f t="shared" ref="BF219:BF230" si="29">""&amp;M296</f>
        <v>0</v>
      </c>
      <c r="BG219" s="41" t="b">
        <v>1</v>
      </c>
      <c r="BH219" s="41" t="b">
        <v>0</v>
      </c>
      <c r="BK219" s="41" t="e">
        <f t="shared" ca="1" si="26"/>
        <v>#N/A</v>
      </c>
      <c r="BL219" s="41" t="e">
        <f t="shared" ca="1" si="27"/>
        <v>#N/A</v>
      </c>
      <c r="CN219" s="41" t="s">
        <v>1580</v>
      </c>
    </row>
    <row r="220" spans="1:92" ht="15" hidden="1" x14ac:dyDescent="0.25">
      <c r="A220" s="55" t="s">
        <v>760</v>
      </c>
      <c r="B220" s="246" t="s">
        <v>923</v>
      </c>
      <c r="C220" s="246"/>
      <c r="D220" s="246"/>
      <c r="E220" s="246"/>
      <c r="F220" s="246"/>
      <c r="G220" s="107" t="str">
        <f>TEXT(SUMPRODUCT((G219:G219)*1),"0.00")</f>
        <v>0.00</v>
      </c>
      <c r="H220" s="166"/>
      <c r="I220" s="108"/>
      <c r="J220" s="107" t="str">
        <f>TEXT(SUMPRODUCT((J219:J219)*1),"0.00")</f>
        <v>0.00</v>
      </c>
      <c r="K220" s="166"/>
      <c r="L220" s="108"/>
      <c r="M220" s="107" t="str">
        <f>TEXT(SUMPRODUCT((M219:M219)*1),"0.00")</f>
        <v>0.00</v>
      </c>
      <c r="N220" s="166"/>
      <c r="O220" s="108"/>
      <c r="P220" s="107" t="str">
        <f>TEXT(SUMPRODUCT((P219:P219)*1),"0.00")</f>
        <v>0.00</v>
      </c>
      <c r="Q220" s="166"/>
      <c r="R220" s="108"/>
      <c r="AD220" s="41">
        <f>ROW()</f>
        <v>220</v>
      </c>
      <c r="BB220" s="41" t="s">
        <v>1153</v>
      </c>
      <c r="BC220" s="41" t="s">
        <v>348</v>
      </c>
      <c r="BD220" s="42" t="b">
        <v>1</v>
      </c>
      <c r="BE220" s="41" t="str">
        <f t="shared" si="28"/>
        <v>0</v>
      </c>
      <c r="BF220" s="41" t="str">
        <f t="shared" si="29"/>
        <v>0</v>
      </c>
      <c r="BG220" s="41" t="b">
        <v>1</v>
      </c>
      <c r="BH220" s="41" t="b">
        <v>0</v>
      </c>
      <c r="BK220" s="41" t="e">
        <f t="shared" ca="1" si="26"/>
        <v>#N/A</v>
      </c>
      <c r="BL220" s="41" t="e">
        <f t="shared" ca="1" si="27"/>
        <v>#N/A</v>
      </c>
      <c r="CN220" s="41" t="s">
        <v>1579</v>
      </c>
    </row>
    <row r="221" spans="1:92" ht="17.100000000000001" customHeight="1" x14ac:dyDescent="0.25">
      <c r="AD221" s="41">
        <f>ROW()</f>
        <v>221</v>
      </c>
      <c r="BB221" s="41" t="s">
        <v>1154</v>
      </c>
      <c r="BC221" s="41" t="s">
        <v>348</v>
      </c>
      <c r="BD221" s="42" t="b">
        <v>1</v>
      </c>
      <c r="BE221" s="41" t="str">
        <f t="shared" si="28"/>
        <v>0</v>
      </c>
      <c r="BF221" s="41" t="str">
        <f t="shared" si="29"/>
        <v>0</v>
      </c>
      <c r="BG221" s="41" t="b">
        <v>1</v>
      </c>
      <c r="BH221" s="41" t="b">
        <v>0</v>
      </c>
      <c r="BK221" s="41" t="e">
        <f t="shared" ca="1" si="26"/>
        <v>#N/A</v>
      </c>
      <c r="BL221" s="41" t="e">
        <f t="shared" ca="1" si="27"/>
        <v>#N/A</v>
      </c>
      <c r="CN221" s="41" t="s">
        <v>1569</v>
      </c>
    </row>
    <row r="222" spans="1:92" ht="15" x14ac:dyDescent="0.25">
      <c r="B222" s="45" t="s">
        <v>1155</v>
      </c>
      <c r="AD222" s="41">
        <f>ROW()</f>
        <v>222</v>
      </c>
      <c r="BB222" s="41" t="s">
        <v>1156</v>
      </c>
      <c r="BC222" s="41" t="s">
        <v>348</v>
      </c>
      <c r="BD222" s="42" t="b">
        <v>1</v>
      </c>
      <c r="BE222" s="41" t="str">
        <f t="shared" si="28"/>
        <v>0</v>
      </c>
      <c r="BF222" s="41" t="str">
        <f t="shared" si="29"/>
        <v>0</v>
      </c>
      <c r="BG222" s="41" t="b">
        <v>1</v>
      </c>
      <c r="BH222" s="41" t="b">
        <v>0</v>
      </c>
      <c r="BK222" s="41" t="e">
        <f t="shared" ca="1" si="26"/>
        <v>#N/A</v>
      </c>
      <c r="BL222" s="41" t="e">
        <f t="shared" ca="1" si="27"/>
        <v>#N/A</v>
      </c>
      <c r="CN222" s="41" t="s">
        <v>1568</v>
      </c>
    </row>
    <row r="223" spans="1:92" ht="15" x14ac:dyDescent="0.25">
      <c r="AD223" s="41">
        <f>ROW()</f>
        <v>223</v>
      </c>
      <c r="BB223" s="41" t="s">
        <v>1157</v>
      </c>
      <c r="BC223" s="41" t="s">
        <v>348</v>
      </c>
      <c r="BD223" s="42" t="b">
        <v>1</v>
      </c>
      <c r="BE223" s="41" t="str">
        <f t="shared" si="28"/>
        <v>0</v>
      </c>
      <c r="BF223" s="41" t="str">
        <f t="shared" si="29"/>
        <v>0</v>
      </c>
      <c r="BG223" s="41" t="b">
        <v>1</v>
      </c>
      <c r="BH223" s="41" t="b">
        <v>0</v>
      </c>
      <c r="BK223" s="41" t="e">
        <f t="shared" ca="1" si="26"/>
        <v>#N/A</v>
      </c>
      <c r="BL223" s="41" t="e">
        <f t="shared" ca="1" si="27"/>
        <v>#N/A</v>
      </c>
      <c r="CN223" s="41" t="s">
        <v>1567</v>
      </c>
    </row>
    <row r="224" spans="1:92" ht="15" x14ac:dyDescent="0.25">
      <c r="B224" s="41" t="s">
        <v>1125</v>
      </c>
      <c r="N224" s="107" t="s">
        <v>976</v>
      </c>
      <c r="O224" s="166"/>
      <c r="P224" s="108"/>
      <c r="AD224" s="41">
        <f>ROW()</f>
        <v>224</v>
      </c>
      <c r="BB224" s="41" t="s">
        <v>1159</v>
      </c>
      <c r="BC224" s="41" t="s">
        <v>348</v>
      </c>
      <c r="BD224" s="42" t="b">
        <v>1</v>
      </c>
      <c r="BE224" s="41" t="str">
        <f t="shared" si="28"/>
        <v>0</v>
      </c>
      <c r="BF224" s="41" t="str">
        <f t="shared" si="29"/>
        <v>0</v>
      </c>
      <c r="BG224" s="41" t="b">
        <v>1</v>
      </c>
      <c r="BH224" s="41" t="b">
        <v>0</v>
      </c>
      <c r="BK224" s="41" t="e">
        <f t="shared" ca="1" si="26"/>
        <v>#N/A</v>
      </c>
      <c r="BL224" s="41" t="e">
        <f t="shared" ca="1" si="27"/>
        <v>#N/A</v>
      </c>
      <c r="CN224" s="41" t="s">
        <v>1566</v>
      </c>
    </row>
    <row r="225" spans="1:92" ht="15" hidden="1" x14ac:dyDescent="0.25">
      <c r="A225" s="55" t="s">
        <v>760</v>
      </c>
      <c r="AD225" s="41">
        <f>ROW()</f>
        <v>225</v>
      </c>
      <c r="BB225" s="41" t="s">
        <v>1161</v>
      </c>
      <c r="BC225" s="41" t="s">
        <v>348</v>
      </c>
      <c r="BD225" s="42" t="b">
        <v>1</v>
      </c>
      <c r="BE225" s="41" t="str">
        <f t="shared" si="28"/>
        <v>0</v>
      </c>
      <c r="BF225" s="41" t="str">
        <f t="shared" si="29"/>
        <v>0</v>
      </c>
      <c r="BG225" s="41" t="b">
        <v>1</v>
      </c>
      <c r="BH225" s="41" t="b">
        <v>0</v>
      </c>
      <c r="BK225" s="41" t="e">
        <f t="shared" ca="1" si="26"/>
        <v>#N/A</v>
      </c>
      <c r="BL225" s="41" t="e">
        <f t="shared" ca="1" si="27"/>
        <v>#N/A</v>
      </c>
      <c r="CN225" s="41" t="s">
        <v>1565</v>
      </c>
    </row>
    <row r="226" spans="1:92" ht="30.6" hidden="1" customHeight="1" x14ac:dyDescent="0.25">
      <c r="A226" s="55" t="s">
        <v>760</v>
      </c>
      <c r="B226" s="103" t="s">
        <v>1162</v>
      </c>
      <c r="C226" s="103"/>
      <c r="D226" s="103"/>
      <c r="E226" s="103"/>
      <c r="F226" s="103"/>
      <c r="G226" s="103" t="s">
        <v>1131</v>
      </c>
      <c r="H226" s="103"/>
      <c r="I226" s="103"/>
      <c r="J226" s="103" t="s">
        <v>1132</v>
      </c>
      <c r="K226" s="103"/>
      <c r="L226" s="103"/>
      <c r="M226" s="109" t="s">
        <v>1133</v>
      </c>
      <c r="N226" s="109"/>
      <c r="O226" s="109"/>
      <c r="P226" s="109"/>
      <c r="AD226" s="41">
        <f>ROW()</f>
        <v>226</v>
      </c>
      <c r="BB226" s="41" t="s">
        <v>1163</v>
      </c>
      <c r="BC226" s="41" t="s">
        <v>348</v>
      </c>
      <c r="BD226" s="42" t="b">
        <v>1</v>
      </c>
      <c r="BE226" s="41" t="str">
        <f t="shared" si="28"/>
        <v>0</v>
      </c>
      <c r="BF226" s="41" t="str">
        <f t="shared" si="29"/>
        <v>0</v>
      </c>
      <c r="BG226" s="41" t="b">
        <v>1</v>
      </c>
      <c r="BH226" s="41" t="b">
        <v>0</v>
      </c>
      <c r="BK226" s="41" t="e">
        <f t="shared" ca="1" si="26"/>
        <v>#N/A</v>
      </c>
      <c r="BL226" s="41" t="e">
        <f t="shared" ca="1" si="27"/>
        <v>#N/A</v>
      </c>
      <c r="CN226" s="41" t="s">
        <v>1555</v>
      </c>
    </row>
    <row r="227" spans="1:92" ht="15" hidden="1" x14ac:dyDescent="0.25">
      <c r="A227" s="55" t="s">
        <v>760</v>
      </c>
      <c r="B227" s="126"/>
      <c r="C227" s="127"/>
      <c r="D227" s="127"/>
      <c r="E227" s="127"/>
      <c r="F227" s="128"/>
      <c r="G227" s="161"/>
      <c r="H227" s="162"/>
      <c r="I227" s="163"/>
      <c r="J227" s="161"/>
      <c r="K227" s="162"/>
      <c r="L227" s="163"/>
      <c r="M227" s="107"/>
      <c r="N227" s="166"/>
      <c r="O227" s="166"/>
      <c r="P227" s="108"/>
      <c r="AD227" s="41">
        <f>ROW()</f>
        <v>227</v>
      </c>
      <c r="BB227" s="41" t="s">
        <v>1165</v>
      </c>
      <c r="BC227" s="41" t="s">
        <v>348</v>
      </c>
      <c r="BD227" s="42" t="b">
        <v>1</v>
      </c>
      <c r="BE227" s="41" t="str">
        <f t="shared" si="28"/>
        <v>0</v>
      </c>
      <c r="BF227" s="41" t="str">
        <f t="shared" si="29"/>
        <v>0</v>
      </c>
      <c r="BG227" s="41" t="b">
        <v>1</v>
      </c>
      <c r="BH227" s="41" t="b">
        <v>0</v>
      </c>
      <c r="BK227" s="41" t="e">
        <f t="shared" ca="1" si="26"/>
        <v>#N/A</v>
      </c>
      <c r="BL227" s="41" t="e">
        <f t="shared" ca="1" si="27"/>
        <v>#N/A</v>
      </c>
      <c r="CN227" s="41" t="s">
        <v>1554</v>
      </c>
    </row>
    <row r="228" spans="1:92" ht="15" hidden="1" x14ac:dyDescent="0.25">
      <c r="A228" s="55" t="s">
        <v>760</v>
      </c>
      <c r="B228" s="165" t="s">
        <v>923</v>
      </c>
      <c r="C228" s="165"/>
      <c r="D228" s="165"/>
      <c r="E228" s="165"/>
      <c r="F228" s="165"/>
      <c r="G228" s="107" t="str">
        <f>TEXT(SUMPRODUCT((G227:G227)*1),"0.00")</f>
        <v>0.00</v>
      </c>
      <c r="H228" s="166"/>
      <c r="I228" s="108"/>
      <c r="J228" s="107" t="str">
        <f>TEXT(SUMPRODUCT((J227:J227)*1),"0.00")</f>
        <v>0.00</v>
      </c>
      <c r="K228" s="166"/>
      <c r="L228" s="108"/>
      <c r="M228" s="107" t="str">
        <f>TEXT(SUMPRODUCT((M227:M227)*1),"0.00")</f>
        <v>0.00</v>
      </c>
      <c r="N228" s="166"/>
      <c r="O228" s="166"/>
      <c r="P228" s="108"/>
      <c r="AD228" s="41">
        <f>ROW()</f>
        <v>228</v>
      </c>
      <c r="BB228" s="41" t="s">
        <v>1169</v>
      </c>
      <c r="BC228" s="41" t="s">
        <v>348</v>
      </c>
      <c r="BD228" s="42" t="b">
        <v>1</v>
      </c>
      <c r="BE228" s="41" t="str">
        <f t="shared" si="28"/>
        <v>86,000,000</v>
      </c>
      <c r="BF228" s="41" t="str">
        <f t="shared" si="29"/>
        <v>86,000,000</v>
      </c>
      <c r="BG228" s="41" t="b">
        <v>1</v>
      </c>
      <c r="BH228" s="41" t="b">
        <v>0</v>
      </c>
      <c r="BK228" s="41" t="e">
        <f t="shared" ca="1" si="26"/>
        <v>#N/A</v>
      </c>
      <c r="BL228" s="41" t="e">
        <f t="shared" ca="1" si="27"/>
        <v>#N/A</v>
      </c>
      <c r="CN228" s="41" t="s">
        <v>1553</v>
      </c>
    </row>
    <row r="229" spans="1:92" ht="12.95" hidden="1" customHeight="1" x14ac:dyDescent="0.25">
      <c r="A229" s="55" t="s">
        <v>760</v>
      </c>
      <c r="AD229" s="41">
        <f>ROW()</f>
        <v>229</v>
      </c>
      <c r="BB229" s="41" t="s">
        <v>1170</v>
      </c>
      <c r="BC229" s="41" t="s">
        <v>348</v>
      </c>
      <c r="BD229" s="42" t="b">
        <v>1</v>
      </c>
      <c r="BE229" s="41" t="str">
        <f t="shared" si="28"/>
        <v>0</v>
      </c>
      <c r="BF229" s="41" t="str">
        <f t="shared" si="29"/>
        <v>0</v>
      </c>
      <c r="BG229" s="41" t="b">
        <v>1</v>
      </c>
      <c r="BH229" s="41" t="b">
        <v>0</v>
      </c>
      <c r="BK229" s="41" t="e">
        <f t="shared" ca="1" si="26"/>
        <v>#N/A</v>
      </c>
      <c r="BL229" s="41" t="e">
        <f t="shared" ca="1" si="27"/>
        <v>#N/A</v>
      </c>
      <c r="CN229" s="41" t="s">
        <v>1552</v>
      </c>
    </row>
    <row r="230" spans="1:92" ht="30" hidden="1" customHeight="1" x14ac:dyDescent="0.25">
      <c r="A230" s="55" t="s">
        <v>760</v>
      </c>
      <c r="B230" s="103" t="s">
        <v>1162</v>
      </c>
      <c r="C230" s="103"/>
      <c r="D230" s="103"/>
      <c r="E230" s="103"/>
      <c r="F230" s="103"/>
      <c r="G230" s="164" t="s">
        <v>1143</v>
      </c>
      <c r="H230" s="164"/>
      <c r="I230" s="164"/>
      <c r="J230" s="103" t="s">
        <v>938</v>
      </c>
      <c r="K230" s="103"/>
      <c r="L230" s="103"/>
      <c r="M230" s="103" t="s">
        <v>1005</v>
      </c>
      <c r="N230" s="103"/>
      <c r="O230" s="103"/>
      <c r="P230" s="156" t="s">
        <v>1144</v>
      </c>
      <c r="Q230" s="156"/>
      <c r="R230" s="156"/>
      <c r="AD230" s="41">
        <f>ROW()</f>
        <v>230</v>
      </c>
      <c r="BB230" s="41" t="s">
        <v>1171</v>
      </c>
      <c r="BC230" s="41" t="s">
        <v>348</v>
      </c>
      <c r="BD230" s="42" t="b">
        <v>1</v>
      </c>
      <c r="BE230" s="41" t="str">
        <f t="shared" si="28"/>
        <v>86000000.00</v>
      </c>
      <c r="BF230" s="41" t="str">
        <f t="shared" si="29"/>
        <v>86000000.00</v>
      </c>
      <c r="BG230" s="41" t="b">
        <v>0</v>
      </c>
      <c r="BH230" s="41" t="b">
        <v>0</v>
      </c>
      <c r="BK230" s="41" t="e">
        <f t="shared" ca="1" si="26"/>
        <v>#N/A</v>
      </c>
      <c r="BL230" s="41" t="e">
        <f t="shared" ca="1" si="27"/>
        <v>#N/A</v>
      </c>
      <c r="CN230" s="41" t="s">
        <v>1551</v>
      </c>
    </row>
    <row r="231" spans="1:92" ht="15" hidden="1" x14ac:dyDescent="0.25">
      <c r="A231" s="55" t="s">
        <v>760</v>
      </c>
      <c r="B231" s="126"/>
      <c r="C231" s="127"/>
      <c r="D231" s="127"/>
      <c r="E231" s="127"/>
      <c r="F231" s="128"/>
      <c r="G231" s="161"/>
      <c r="H231" s="162"/>
      <c r="I231" s="163"/>
      <c r="J231" s="161"/>
      <c r="K231" s="162"/>
      <c r="L231" s="163"/>
      <c r="M231" s="161"/>
      <c r="N231" s="162"/>
      <c r="O231" s="163"/>
      <c r="P231" s="132"/>
      <c r="Q231" s="133"/>
      <c r="R231" s="134"/>
      <c r="AD231" s="41">
        <f>ROW()</f>
        <v>231</v>
      </c>
      <c r="BB231" s="41" t="s">
        <v>1174</v>
      </c>
      <c r="BC231" s="41" t="s">
        <v>461</v>
      </c>
      <c r="BD231" s="42" t="b">
        <v>0</v>
      </c>
      <c r="BE231" s="41" t="s">
        <v>1032</v>
      </c>
      <c r="BF231" s="41" t="s">
        <v>1032</v>
      </c>
      <c r="BG231" s="41" t="b">
        <v>0</v>
      </c>
      <c r="BH231" s="41" t="b">
        <v>0</v>
      </c>
      <c r="BK231" s="41" t="s">
        <v>463</v>
      </c>
      <c r="BL231" s="41" t="s">
        <v>463</v>
      </c>
      <c r="CN231" s="41" t="s">
        <v>1240</v>
      </c>
    </row>
    <row r="232" spans="1:92" ht="15" hidden="1" x14ac:dyDescent="0.25">
      <c r="A232" s="55" t="s">
        <v>760</v>
      </c>
      <c r="B232" s="165" t="s">
        <v>923</v>
      </c>
      <c r="C232" s="165"/>
      <c r="D232" s="165"/>
      <c r="E232" s="165"/>
      <c r="F232" s="165"/>
      <c r="G232" s="107" t="str">
        <f>TEXT(SUMPRODUCT((G231:G231)*1),"0.00")</f>
        <v>0.00</v>
      </c>
      <c r="H232" s="166"/>
      <c r="I232" s="108"/>
      <c r="J232" s="107" t="str">
        <f>TEXT(SUMPRODUCT((J231:J231)*1),"0.00")</f>
        <v>0.00</v>
      </c>
      <c r="K232" s="166"/>
      <c r="L232" s="108"/>
      <c r="M232" s="107" t="str">
        <f>TEXT(SUMPRODUCT((M231:M231)*1),"0.00")</f>
        <v>0.00</v>
      </c>
      <c r="N232" s="166"/>
      <c r="O232" s="108"/>
      <c r="P232" s="107" t="str">
        <f>TEXT(SUMPRODUCT((P231:P231)*1),"0.00")</f>
        <v>0.00</v>
      </c>
      <c r="Q232" s="166"/>
      <c r="R232" s="108"/>
      <c r="AD232" s="41">
        <f>ROW()</f>
        <v>232</v>
      </c>
      <c r="BB232" s="41" t="s">
        <v>1179</v>
      </c>
      <c r="BC232" s="41" t="s">
        <v>461</v>
      </c>
      <c r="BD232" s="42" t="b">
        <v>0</v>
      </c>
      <c r="BE232" s="41" t="s">
        <v>1098</v>
      </c>
      <c r="BF232" s="41" t="s">
        <v>1098</v>
      </c>
      <c r="BG232" s="41" t="b">
        <v>0</v>
      </c>
      <c r="BH232" s="41" t="b">
        <v>0</v>
      </c>
      <c r="BK232" s="41" t="s">
        <v>463</v>
      </c>
      <c r="BL232" s="41" t="s">
        <v>463</v>
      </c>
      <c r="CN232" s="41" t="s">
        <v>1239</v>
      </c>
    </row>
    <row r="233" spans="1:92" ht="13.5" customHeight="1" x14ac:dyDescent="0.25">
      <c r="AD233" s="41">
        <f>ROW()</f>
        <v>233</v>
      </c>
      <c r="BB233" s="41" t="s">
        <v>1180</v>
      </c>
      <c r="BC233" s="41" t="s">
        <v>461</v>
      </c>
      <c r="BD233" s="42" t="b">
        <v>0</v>
      </c>
      <c r="BE233" s="41" t="s">
        <v>1137</v>
      </c>
      <c r="BF233" s="41" t="s">
        <v>1137</v>
      </c>
      <c r="BG233" s="41" t="b">
        <v>0</v>
      </c>
      <c r="BH233" s="41" t="b">
        <v>0</v>
      </c>
      <c r="BK233" s="41" t="s">
        <v>463</v>
      </c>
      <c r="BL233" s="41" t="s">
        <v>463</v>
      </c>
      <c r="CN233" s="41" t="s">
        <v>1238</v>
      </c>
    </row>
    <row r="234" spans="1:92" ht="15" x14ac:dyDescent="0.25">
      <c r="B234" s="45" t="s">
        <v>1181</v>
      </c>
      <c r="AD234" s="41">
        <f>ROW()</f>
        <v>234</v>
      </c>
      <c r="BB234" s="41" t="s">
        <v>1182</v>
      </c>
      <c r="BC234" s="41" t="s">
        <v>348</v>
      </c>
      <c r="BD234" s="42" t="b">
        <v>1</v>
      </c>
      <c r="BE234" s="41" t="str">
        <f>O292</f>
        <v>0.00</v>
      </c>
      <c r="BF234" s="41" t="str">
        <f>""&amp;O292</f>
        <v>0.00</v>
      </c>
      <c r="BG234" s="41" t="b">
        <v>0</v>
      </c>
      <c r="BH234" s="41" t="b">
        <v>0</v>
      </c>
      <c r="BK234" s="41" t="e">
        <f t="shared" ref="BK234:BK248" ca="1" si="30">_xlfn.FORMULATEXT(BE234)</f>
        <v>#N/A</v>
      </c>
      <c r="BL234" s="41" t="e">
        <f t="shared" ref="BL234:BL248" ca="1" si="31">_xlfn.FORMULATEXT(BE234)</f>
        <v>#N/A</v>
      </c>
      <c r="CN234" s="41" t="s">
        <v>1223</v>
      </c>
    </row>
    <row r="235" spans="1:92" ht="15" x14ac:dyDescent="0.25">
      <c r="AD235" s="41">
        <f>ROW()</f>
        <v>235</v>
      </c>
      <c r="BB235" s="41" t="s">
        <v>1183</v>
      </c>
      <c r="BC235" s="41" t="s">
        <v>348</v>
      </c>
      <c r="BD235" s="42" t="b">
        <v>1</v>
      </c>
      <c r="BE235" s="41" t="str">
        <f>O293</f>
        <v>0.00</v>
      </c>
      <c r="BF235" s="41" t="str">
        <f>""&amp;O293</f>
        <v>0.00</v>
      </c>
      <c r="BG235" s="41" t="b">
        <v>0</v>
      </c>
      <c r="BH235" s="41" t="b">
        <v>0</v>
      </c>
      <c r="BK235" s="41" t="e">
        <f t="shared" ca="1" si="30"/>
        <v>#N/A</v>
      </c>
      <c r="BL235" s="41" t="e">
        <f t="shared" ca="1" si="31"/>
        <v>#N/A</v>
      </c>
      <c r="CN235" s="41" t="s">
        <v>1222</v>
      </c>
    </row>
    <row r="236" spans="1:92" ht="15" x14ac:dyDescent="0.25">
      <c r="B236" s="41" t="s">
        <v>1125</v>
      </c>
      <c r="N236" s="132" t="s">
        <v>976</v>
      </c>
      <c r="O236" s="133"/>
      <c r="P236" s="134"/>
      <c r="AD236" s="41">
        <f>ROW()</f>
        <v>236</v>
      </c>
      <c r="BB236" s="41" t="s">
        <v>1185</v>
      </c>
      <c r="BC236" s="41" t="s">
        <v>348</v>
      </c>
      <c r="BD236" s="42" t="b">
        <v>1</v>
      </c>
      <c r="BE236" s="41" t="str">
        <f>O294</f>
        <v>0.00</v>
      </c>
      <c r="BF236" s="41" t="str">
        <f>""&amp;O294</f>
        <v>0.00</v>
      </c>
      <c r="BG236" s="41" t="b">
        <v>0</v>
      </c>
      <c r="BH236" s="41" t="b">
        <v>0</v>
      </c>
      <c r="BK236" s="41" t="e">
        <f t="shared" ca="1" si="30"/>
        <v>#N/A</v>
      </c>
      <c r="BL236" s="41" t="e">
        <f t="shared" ca="1" si="31"/>
        <v>#N/A</v>
      </c>
      <c r="CN236" s="41" t="s">
        <v>1221</v>
      </c>
    </row>
    <row r="237" spans="1:92" ht="15" hidden="1" x14ac:dyDescent="0.25">
      <c r="A237" s="55" t="s">
        <v>760</v>
      </c>
      <c r="AD237" s="41">
        <f>ROW()</f>
        <v>237</v>
      </c>
      <c r="BB237" s="41" t="s">
        <v>1187</v>
      </c>
      <c r="BC237" s="41" t="s">
        <v>348</v>
      </c>
      <c r="BD237" s="42" t="b">
        <v>1</v>
      </c>
      <c r="BE237" s="41" t="str">
        <f t="shared" ref="BE237:BE248" si="32">O296</f>
        <v>0.00</v>
      </c>
      <c r="BF237" s="41" t="str">
        <f t="shared" ref="BF237:BF248" si="33">""&amp;O296</f>
        <v>0.00</v>
      </c>
      <c r="BG237" s="41" t="b">
        <v>0</v>
      </c>
      <c r="BH237" s="41" t="b">
        <v>0</v>
      </c>
      <c r="BK237" s="41" t="e">
        <f t="shared" ca="1" si="30"/>
        <v>#N/A</v>
      </c>
      <c r="BL237" s="41" t="e">
        <f t="shared" ca="1" si="31"/>
        <v>#N/A</v>
      </c>
      <c r="CN237" s="41" t="s">
        <v>1220</v>
      </c>
    </row>
    <row r="238" spans="1:92" ht="30.6" hidden="1" customHeight="1" x14ac:dyDescent="0.25">
      <c r="A238" s="55" t="s">
        <v>760</v>
      </c>
      <c r="B238" s="103" t="s">
        <v>1188</v>
      </c>
      <c r="C238" s="103"/>
      <c r="D238" s="103"/>
      <c r="E238" s="103"/>
      <c r="F238" s="103"/>
      <c r="G238" s="103" t="s">
        <v>1131</v>
      </c>
      <c r="H238" s="103"/>
      <c r="I238" s="103"/>
      <c r="J238" s="103" t="s">
        <v>1189</v>
      </c>
      <c r="K238" s="103"/>
      <c r="L238" s="103"/>
      <c r="M238" s="109" t="s">
        <v>1133</v>
      </c>
      <c r="N238" s="109"/>
      <c r="O238" s="109"/>
      <c r="P238" s="109"/>
      <c r="AD238" s="41">
        <f>ROW()</f>
        <v>238</v>
      </c>
      <c r="BB238" s="41" t="s">
        <v>1190</v>
      </c>
      <c r="BC238" s="41" t="s">
        <v>348</v>
      </c>
      <c r="BD238" s="42" t="b">
        <v>1</v>
      </c>
      <c r="BE238" s="41" t="str">
        <f t="shared" si="32"/>
        <v>0.00</v>
      </c>
      <c r="BF238" s="41" t="str">
        <f t="shared" si="33"/>
        <v>0.00</v>
      </c>
      <c r="BG238" s="41" t="b">
        <v>0</v>
      </c>
      <c r="BH238" s="41" t="b">
        <v>0</v>
      </c>
      <c r="BK238" s="41" t="e">
        <f t="shared" ca="1" si="30"/>
        <v>#N/A</v>
      </c>
      <c r="BL238" s="41" t="e">
        <f t="shared" ca="1" si="31"/>
        <v>#N/A</v>
      </c>
      <c r="CN238" s="41" t="s">
        <v>1205</v>
      </c>
    </row>
    <row r="239" spans="1:92" ht="15" hidden="1" x14ac:dyDescent="0.25">
      <c r="A239" s="55" t="s">
        <v>760</v>
      </c>
      <c r="B239" s="126"/>
      <c r="C239" s="127"/>
      <c r="D239" s="127"/>
      <c r="E239" s="127"/>
      <c r="F239" s="128"/>
      <c r="G239" s="161"/>
      <c r="H239" s="162"/>
      <c r="I239" s="163"/>
      <c r="J239" s="161"/>
      <c r="K239" s="162"/>
      <c r="L239" s="163"/>
      <c r="M239" s="107"/>
      <c r="N239" s="166"/>
      <c r="O239" s="166"/>
      <c r="P239" s="108"/>
      <c r="AD239" s="41">
        <f>ROW()</f>
        <v>239</v>
      </c>
      <c r="BB239" s="41" t="s">
        <v>1192</v>
      </c>
      <c r="BC239" s="41" t="s">
        <v>348</v>
      </c>
      <c r="BD239" s="42" t="b">
        <v>1</v>
      </c>
      <c r="BE239" s="41" t="str">
        <f t="shared" si="32"/>
        <v>0.00</v>
      </c>
      <c r="BF239" s="41" t="str">
        <f t="shared" si="33"/>
        <v>0.00</v>
      </c>
      <c r="BG239" s="41" t="b">
        <v>0</v>
      </c>
      <c r="BH239" s="41" t="b">
        <v>0</v>
      </c>
      <c r="BK239" s="41" t="e">
        <f t="shared" ca="1" si="30"/>
        <v>#N/A</v>
      </c>
      <c r="BL239" s="41" t="e">
        <f t="shared" ca="1" si="31"/>
        <v>#N/A</v>
      </c>
      <c r="CN239" s="41" t="s">
        <v>1204</v>
      </c>
    </row>
    <row r="240" spans="1:92" ht="15" hidden="1" x14ac:dyDescent="0.25">
      <c r="A240" s="55" t="s">
        <v>760</v>
      </c>
      <c r="B240" s="165" t="s">
        <v>923</v>
      </c>
      <c r="C240" s="165"/>
      <c r="D240" s="165"/>
      <c r="E240" s="165"/>
      <c r="F240" s="165"/>
      <c r="G240" s="107" t="str">
        <f>TEXT(SUMPRODUCT((G239:G239)*1),"0.00")</f>
        <v>0.00</v>
      </c>
      <c r="H240" s="166"/>
      <c r="I240" s="108"/>
      <c r="J240" s="107" t="str">
        <f>TEXT(SUMPRODUCT((J239:J239)*1),"0.00")</f>
        <v>0.00</v>
      </c>
      <c r="K240" s="166"/>
      <c r="L240" s="108"/>
      <c r="M240" s="107" t="str">
        <f>TEXT(SUMPRODUCT((M239:M239)*1),"0.00")</f>
        <v>0.00</v>
      </c>
      <c r="N240" s="166"/>
      <c r="O240" s="166"/>
      <c r="P240" s="108"/>
      <c r="AD240" s="41">
        <f>ROW()</f>
        <v>240</v>
      </c>
      <c r="BB240" s="41" t="s">
        <v>1196</v>
      </c>
      <c r="BC240" s="41" t="s">
        <v>348</v>
      </c>
      <c r="BD240" s="42" t="b">
        <v>1</v>
      </c>
      <c r="BE240" s="41" t="str">
        <f t="shared" si="32"/>
        <v>0.00</v>
      </c>
      <c r="BF240" s="41" t="str">
        <f t="shared" si="33"/>
        <v>0.00</v>
      </c>
      <c r="BG240" s="41" t="b">
        <v>0</v>
      </c>
      <c r="BH240" s="41" t="b">
        <v>0</v>
      </c>
      <c r="BK240" s="41" t="e">
        <f t="shared" ca="1" si="30"/>
        <v>#N/A</v>
      </c>
      <c r="BL240" s="41" t="e">
        <f t="shared" ca="1" si="31"/>
        <v>#N/A</v>
      </c>
      <c r="CN240" s="41" t="s">
        <v>1203</v>
      </c>
    </row>
    <row r="241" spans="1:92" ht="12" hidden="1" customHeight="1" x14ac:dyDescent="0.25">
      <c r="A241" s="55" t="s">
        <v>760</v>
      </c>
      <c r="AD241" s="41">
        <f>ROW()</f>
        <v>241</v>
      </c>
      <c r="BB241" s="41" t="s">
        <v>1197</v>
      </c>
      <c r="BC241" s="41" t="s">
        <v>348</v>
      </c>
      <c r="BD241" s="42" t="b">
        <v>1</v>
      </c>
      <c r="BE241" s="41" t="str">
        <f t="shared" si="32"/>
        <v>0.00</v>
      </c>
      <c r="BF241" s="41" t="str">
        <f t="shared" si="33"/>
        <v>0.00</v>
      </c>
      <c r="BG241" s="41" t="b">
        <v>0</v>
      </c>
      <c r="BH241" s="41" t="b">
        <v>0</v>
      </c>
      <c r="BK241" s="41" t="e">
        <f t="shared" ca="1" si="30"/>
        <v>#N/A</v>
      </c>
      <c r="BL241" s="41" t="e">
        <f t="shared" ca="1" si="31"/>
        <v>#N/A</v>
      </c>
      <c r="CN241" s="41" t="s">
        <v>1202</v>
      </c>
    </row>
    <row r="242" spans="1:92" ht="33.6" hidden="1" customHeight="1" x14ac:dyDescent="0.25">
      <c r="A242" s="55" t="s">
        <v>760</v>
      </c>
      <c r="B242" s="103" t="s">
        <v>1188</v>
      </c>
      <c r="C242" s="103"/>
      <c r="D242" s="103"/>
      <c r="E242" s="103"/>
      <c r="F242" s="103"/>
      <c r="G242" s="156" t="s">
        <v>1143</v>
      </c>
      <c r="H242" s="156"/>
      <c r="I242" s="156"/>
      <c r="J242" s="103" t="s">
        <v>938</v>
      </c>
      <c r="K242" s="103"/>
      <c r="L242" s="103"/>
      <c r="M242" s="103" t="s">
        <v>1005</v>
      </c>
      <c r="N242" s="103"/>
      <c r="O242" s="103"/>
      <c r="P242" s="156" t="s">
        <v>1144</v>
      </c>
      <c r="Q242" s="156"/>
      <c r="R242" s="156"/>
      <c r="AD242" s="41">
        <f>ROW()</f>
        <v>242</v>
      </c>
      <c r="BB242" s="41" t="s">
        <v>1198</v>
      </c>
      <c r="BC242" s="41" t="s">
        <v>348</v>
      </c>
      <c r="BD242" s="42" t="b">
        <v>1</v>
      </c>
      <c r="BE242" s="41" t="str">
        <f t="shared" si="32"/>
        <v>0.00</v>
      </c>
      <c r="BF242" s="41" t="str">
        <f t="shared" si="33"/>
        <v>0.00</v>
      </c>
      <c r="BG242" s="41" t="b">
        <v>0</v>
      </c>
      <c r="BH242" s="41" t="b">
        <v>0</v>
      </c>
      <c r="BK242" s="41" t="e">
        <f t="shared" ca="1" si="30"/>
        <v>#N/A</v>
      </c>
      <c r="BL242" s="41" t="e">
        <f t="shared" ca="1" si="31"/>
        <v>#N/A</v>
      </c>
      <c r="CN242" s="41" t="s">
        <v>1195</v>
      </c>
    </row>
    <row r="243" spans="1:92" ht="15" hidden="1" x14ac:dyDescent="0.25">
      <c r="A243" s="55" t="s">
        <v>760</v>
      </c>
      <c r="B243" s="126"/>
      <c r="C243" s="127"/>
      <c r="D243" s="127"/>
      <c r="E243" s="127"/>
      <c r="F243" s="128"/>
      <c r="G243" s="161"/>
      <c r="H243" s="162"/>
      <c r="I243" s="163"/>
      <c r="J243" s="161"/>
      <c r="K243" s="162"/>
      <c r="L243" s="163"/>
      <c r="M243" s="161"/>
      <c r="N243" s="162"/>
      <c r="O243" s="163"/>
      <c r="P243" s="107"/>
      <c r="Q243" s="166"/>
      <c r="R243" s="108"/>
      <c r="AD243" s="41">
        <f>ROW()</f>
        <v>243</v>
      </c>
      <c r="BB243" s="41" t="s">
        <v>1201</v>
      </c>
      <c r="BC243" s="41" t="s">
        <v>348</v>
      </c>
      <c r="BD243" s="42" t="b">
        <v>1</v>
      </c>
      <c r="BE243" s="41" t="str">
        <f t="shared" si="32"/>
        <v>0.00</v>
      </c>
      <c r="BF243" s="41" t="str">
        <f t="shared" si="33"/>
        <v>0.00</v>
      </c>
      <c r="BG243" s="41" t="b">
        <v>0</v>
      </c>
      <c r="BH243" s="41" t="b">
        <v>0</v>
      </c>
      <c r="BK243" s="41" t="e">
        <f t="shared" ca="1" si="30"/>
        <v>#N/A</v>
      </c>
      <c r="BL243" s="41" t="e">
        <f t="shared" ca="1" si="31"/>
        <v>#N/A</v>
      </c>
      <c r="CN243" s="41" t="s">
        <v>1194</v>
      </c>
    </row>
    <row r="244" spans="1:92" ht="15" hidden="1" x14ac:dyDescent="0.25">
      <c r="A244" s="55" t="s">
        <v>760</v>
      </c>
      <c r="B244" s="144" t="s">
        <v>923</v>
      </c>
      <c r="C244" s="144"/>
      <c r="D244" s="144"/>
      <c r="E244" s="144"/>
      <c r="F244" s="144"/>
      <c r="G244" s="107" t="str">
        <f>TEXT(SUMPRODUCT((G243:G243)*1),"0.00")</f>
        <v>0.00</v>
      </c>
      <c r="H244" s="166"/>
      <c r="I244" s="108"/>
      <c r="J244" s="107" t="str">
        <f>TEXT(SUMPRODUCT((J243:J243)*1),"0.00")</f>
        <v>0.00</v>
      </c>
      <c r="K244" s="166"/>
      <c r="L244" s="108"/>
      <c r="M244" s="107" t="str">
        <f>TEXT(SUMPRODUCT((M243:M243)*1),"0.00")</f>
        <v>0.00</v>
      </c>
      <c r="N244" s="166"/>
      <c r="O244" s="108"/>
      <c r="P244" s="107" t="str">
        <f>TEXT(SUMPRODUCT((P243:P243)*1),"0.00")</f>
        <v>0.00</v>
      </c>
      <c r="Q244" s="166"/>
      <c r="R244" s="108"/>
      <c r="AD244" s="41">
        <f>ROW()</f>
        <v>244</v>
      </c>
      <c r="BB244" s="41" t="s">
        <v>1206</v>
      </c>
      <c r="BC244" s="41" t="s">
        <v>348</v>
      </c>
      <c r="BD244" s="42" t="b">
        <v>1</v>
      </c>
      <c r="BE244" s="41" t="str">
        <f t="shared" si="32"/>
        <v>0.00</v>
      </c>
      <c r="BF244" s="41" t="str">
        <f t="shared" si="33"/>
        <v>0.00</v>
      </c>
      <c r="BG244" s="41" t="b">
        <v>0</v>
      </c>
      <c r="BH244" s="41" t="b">
        <v>0</v>
      </c>
      <c r="BK244" s="41" t="e">
        <f t="shared" ca="1" si="30"/>
        <v>#N/A</v>
      </c>
      <c r="BL244" s="41" t="e">
        <f t="shared" ca="1" si="31"/>
        <v>#N/A</v>
      </c>
      <c r="CN244" s="41" t="s">
        <v>1193</v>
      </c>
    </row>
    <row r="245" spans="1:92" ht="13.5" hidden="1" customHeight="1" x14ac:dyDescent="0.25">
      <c r="A245" s="55" t="s">
        <v>760</v>
      </c>
      <c r="AD245" s="41">
        <f>ROW()</f>
        <v>245</v>
      </c>
      <c r="BB245" s="41" t="s">
        <v>1208</v>
      </c>
      <c r="BC245" s="41" t="s">
        <v>348</v>
      </c>
      <c r="BD245" s="42" t="b">
        <v>1</v>
      </c>
      <c r="BE245" s="41" t="str">
        <f t="shared" si="32"/>
        <v>0.00</v>
      </c>
      <c r="BF245" s="41" t="str">
        <f t="shared" si="33"/>
        <v>0.00</v>
      </c>
      <c r="BG245" s="41" t="b">
        <v>0</v>
      </c>
      <c r="BH245" s="41" t="b">
        <v>0</v>
      </c>
      <c r="BK245" s="41" t="e">
        <f t="shared" ca="1" si="30"/>
        <v>#N/A</v>
      </c>
      <c r="BL245" s="41" t="e">
        <f t="shared" ca="1" si="31"/>
        <v>#N/A</v>
      </c>
      <c r="CN245" s="41" t="s">
        <v>1178</v>
      </c>
    </row>
    <row r="246" spans="1:92" ht="15" hidden="1" x14ac:dyDescent="0.25">
      <c r="A246" s="55" t="s">
        <v>760</v>
      </c>
      <c r="B246" s="45" t="s">
        <v>1209</v>
      </c>
      <c r="AD246" s="41">
        <f>ROW()</f>
        <v>246</v>
      </c>
      <c r="BB246" s="41" t="s">
        <v>1210</v>
      </c>
      <c r="BC246" s="41" t="s">
        <v>348</v>
      </c>
      <c r="BD246" s="42" t="b">
        <v>1</v>
      </c>
      <c r="BE246" s="41" t="str">
        <f t="shared" si="32"/>
        <v>100.00</v>
      </c>
      <c r="BF246" s="41" t="str">
        <f t="shared" si="33"/>
        <v>100.00</v>
      </c>
      <c r="BG246" s="41" t="b">
        <v>0</v>
      </c>
      <c r="BH246" s="41" t="b">
        <v>0</v>
      </c>
      <c r="BK246" s="41" t="e">
        <f t="shared" ca="1" si="30"/>
        <v>#N/A</v>
      </c>
      <c r="BL246" s="41" t="e">
        <f t="shared" ca="1" si="31"/>
        <v>#N/A</v>
      </c>
      <c r="CN246" s="41" t="s">
        <v>1177</v>
      </c>
    </row>
    <row r="247" spans="1:92" ht="15" hidden="1" x14ac:dyDescent="0.25">
      <c r="A247" s="55" t="s">
        <v>760</v>
      </c>
      <c r="AD247" s="41">
        <f>ROW()</f>
        <v>247</v>
      </c>
      <c r="BB247" s="41" t="s">
        <v>1211</v>
      </c>
      <c r="BC247" s="41" t="s">
        <v>348</v>
      </c>
      <c r="BD247" s="42" t="b">
        <v>1</v>
      </c>
      <c r="BE247" s="41" t="str">
        <f t="shared" si="32"/>
        <v>0.00</v>
      </c>
      <c r="BF247" s="41" t="str">
        <f t="shared" si="33"/>
        <v>0.00</v>
      </c>
      <c r="BG247" s="41" t="b">
        <v>0</v>
      </c>
      <c r="BH247" s="41" t="b">
        <v>0</v>
      </c>
      <c r="BK247" s="41" t="e">
        <f t="shared" ca="1" si="30"/>
        <v>#N/A</v>
      </c>
      <c r="BL247" s="41" t="e">
        <f t="shared" ca="1" si="31"/>
        <v>#N/A</v>
      </c>
      <c r="CN247" s="41" t="s">
        <v>1176</v>
      </c>
    </row>
    <row r="248" spans="1:92" ht="30" hidden="1" customHeight="1" x14ac:dyDescent="0.25">
      <c r="A248" s="55" t="s">
        <v>760</v>
      </c>
      <c r="B248" s="247" t="s">
        <v>581</v>
      </c>
      <c r="C248" s="248"/>
      <c r="D248" s="248"/>
      <c r="E248" s="240" t="s">
        <v>1143</v>
      </c>
      <c r="F248" s="241"/>
      <c r="G248" s="242"/>
      <c r="H248" s="202" t="s">
        <v>938</v>
      </c>
      <c r="I248" s="230"/>
      <c r="J248" s="203"/>
      <c r="K248" s="202" t="s">
        <v>1005</v>
      </c>
      <c r="L248" s="230"/>
      <c r="M248" s="203"/>
      <c r="N248" s="240" t="s">
        <v>1144</v>
      </c>
      <c r="O248" s="241"/>
      <c r="P248" s="242"/>
      <c r="AD248" s="41">
        <f>ROW()</f>
        <v>248</v>
      </c>
      <c r="BB248" s="41" t="s">
        <v>1212</v>
      </c>
      <c r="BC248" s="41" t="s">
        <v>348</v>
      </c>
      <c r="BD248" s="42" t="b">
        <v>1</v>
      </c>
      <c r="BE248" s="41" t="str">
        <f t="shared" si="32"/>
        <v>100.00</v>
      </c>
      <c r="BF248" s="41" t="str">
        <f t="shared" si="33"/>
        <v>100.00</v>
      </c>
      <c r="BG248" s="41" t="b">
        <v>0</v>
      </c>
      <c r="BH248" s="41" t="b">
        <v>0</v>
      </c>
      <c r="BK248" s="41" t="e">
        <f t="shared" ca="1" si="30"/>
        <v>#N/A</v>
      </c>
      <c r="BL248" s="41" t="e">
        <f t="shared" ca="1" si="31"/>
        <v>#N/A</v>
      </c>
      <c r="CN248" s="41" t="s">
        <v>1175</v>
      </c>
    </row>
    <row r="249" spans="1:92" ht="15" hidden="1" x14ac:dyDescent="0.25">
      <c r="A249" s="55" t="s">
        <v>760</v>
      </c>
      <c r="B249" s="237" t="s">
        <v>1213</v>
      </c>
      <c r="C249" s="238"/>
      <c r="D249" s="239"/>
      <c r="E249" s="243" t="str">
        <f>G220</f>
        <v>0.00</v>
      </c>
      <c r="F249" s="244"/>
      <c r="G249" s="245"/>
      <c r="H249" s="157" t="str">
        <f>J220</f>
        <v>0.00</v>
      </c>
      <c r="I249" s="158"/>
      <c r="J249" s="134"/>
      <c r="K249" s="157" t="str">
        <f>M220</f>
        <v>0.00</v>
      </c>
      <c r="L249" s="158"/>
      <c r="M249" s="134"/>
      <c r="N249" s="157" t="str">
        <f>P220</f>
        <v>0.00</v>
      </c>
      <c r="O249" s="158"/>
      <c r="P249" s="134"/>
      <c r="AD249" s="41">
        <f>ROW()</f>
        <v>249</v>
      </c>
      <c r="BB249" s="41" t="s">
        <v>1214</v>
      </c>
      <c r="BC249" s="41" t="s">
        <v>461</v>
      </c>
      <c r="BD249" s="42" t="b">
        <v>0</v>
      </c>
      <c r="BE249" s="41" t="s">
        <v>1215</v>
      </c>
      <c r="BF249" s="41" t="s">
        <v>1215</v>
      </c>
      <c r="BG249" s="41" t="b">
        <v>0</v>
      </c>
      <c r="BH249" s="41" t="b">
        <v>0</v>
      </c>
      <c r="BK249" s="41" t="s">
        <v>463</v>
      </c>
      <c r="BL249" s="41" t="s">
        <v>463</v>
      </c>
      <c r="CN249" s="41" t="s">
        <v>1168</v>
      </c>
    </row>
    <row r="250" spans="1:92" ht="15" hidden="1" x14ac:dyDescent="0.25">
      <c r="A250" s="55" t="s">
        <v>760</v>
      </c>
      <c r="B250" s="237" t="s">
        <v>1216</v>
      </c>
      <c r="C250" s="238"/>
      <c r="D250" s="239"/>
      <c r="E250" s="157" t="str">
        <f>G232</f>
        <v>0.00</v>
      </c>
      <c r="F250" s="158"/>
      <c r="G250" s="134"/>
      <c r="H250" s="157" t="str">
        <f>J232</f>
        <v>0.00</v>
      </c>
      <c r="I250" s="158"/>
      <c r="J250" s="134"/>
      <c r="K250" s="157" t="str">
        <f>M232</f>
        <v>0.00</v>
      </c>
      <c r="L250" s="158"/>
      <c r="M250" s="134"/>
      <c r="N250" s="157" t="str">
        <f>P232</f>
        <v>0.00</v>
      </c>
      <c r="O250" s="158"/>
      <c r="P250" s="134"/>
      <c r="AD250" s="41">
        <f>ROW()</f>
        <v>250</v>
      </c>
      <c r="BB250" s="41" t="s">
        <v>1217</v>
      </c>
      <c r="BC250" s="41" t="s">
        <v>461</v>
      </c>
      <c r="BD250" s="42" t="b">
        <v>0</v>
      </c>
      <c r="BE250" s="41" t="s">
        <v>918</v>
      </c>
      <c r="BF250" s="41" t="s">
        <v>918</v>
      </c>
      <c r="BG250" s="41" t="b">
        <v>0</v>
      </c>
      <c r="BH250" s="41" t="b">
        <v>0</v>
      </c>
      <c r="BK250" s="41" t="s">
        <v>463</v>
      </c>
      <c r="BL250" s="41" t="s">
        <v>463</v>
      </c>
      <c r="CN250" s="41" t="s">
        <v>1167</v>
      </c>
    </row>
    <row r="251" spans="1:92" ht="14.1" hidden="1" customHeight="1" x14ac:dyDescent="0.25">
      <c r="A251" s="55" t="s">
        <v>760</v>
      </c>
      <c r="B251" s="237" t="s">
        <v>1218</v>
      </c>
      <c r="C251" s="238"/>
      <c r="D251" s="239"/>
      <c r="E251" s="157" t="str">
        <f>G244</f>
        <v>0.00</v>
      </c>
      <c r="F251" s="158"/>
      <c r="G251" s="134"/>
      <c r="H251" s="157" t="str">
        <f>J244</f>
        <v>0.00</v>
      </c>
      <c r="I251" s="158"/>
      <c r="J251" s="134"/>
      <c r="K251" s="157" t="str">
        <f>M244</f>
        <v>0.00</v>
      </c>
      <c r="L251" s="158"/>
      <c r="M251" s="134"/>
      <c r="N251" s="157" t="str">
        <f>P244</f>
        <v>0.00</v>
      </c>
      <c r="O251" s="158"/>
      <c r="P251" s="134"/>
      <c r="AD251" s="41">
        <f>ROW()</f>
        <v>251</v>
      </c>
      <c r="BB251" s="41" t="s">
        <v>1219</v>
      </c>
      <c r="BC251" s="41" t="s">
        <v>461</v>
      </c>
      <c r="BD251" s="42" t="b">
        <v>0</v>
      </c>
      <c r="BE251" s="41" t="s">
        <v>684</v>
      </c>
      <c r="BF251" s="41" t="s">
        <v>684</v>
      </c>
      <c r="BG251" s="41" t="b">
        <v>0</v>
      </c>
      <c r="BH251" s="41" t="b">
        <v>0</v>
      </c>
      <c r="BK251" s="41" t="s">
        <v>463</v>
      </c>
      <c r="BL251" s="41" t="s">
        <v>463</v>
      </c>
      <c r="CN251" s="41" t="s">
        <v>1166</v>
      </c>
    </row>
    <row r="252" spans="1:92" ht="15" hidden="1" x14ac:dyDescent="0.25">
      <c r="A252" s="55" t="s">
        <v>760</v>
      </c>
      <c r="B252" s="237" t="s">
        <v>923</v>
      </c>
      <c r="C252" s="238"/>
      <c r="D252" s="239"/>
      <c r="E252" s="159" t="str">
        <f>TEXT(SUMPRODUCT((E249:E251)*1),"0.00")</f>
        <v>0.00</v>
      </c>
      <c r="F252" s="160"/>
      <c r="G252" s="108"/>
      <c r="H252" s="159" t="str">
        <f>TEXT(SUMPRODUCT((H249:H251)*1),"0.00")</f>
        <v>0.00</v>
      </c>
      <c r="I252" s="160"/>
      <c r="J252" s="108"/>
      <c r="K252" s="159" t="str">
        <f>TEXT(SUMPRODUCT((K249:K251)*1),"0.00")</f>
        <v>0.00</v>
      </c>
      <c r="L252" s="160"/>
      <c r="M252" s="108"/>
      <c r="N252" s="159" t="str">
        <f>TEXT(SUMPRODUCT((N249:N251)*1),"0.00")</f>
        <v>0.00</v>
      </c>
      <c r="O252" s="160"/>
      <c r="P252" s="108"/>
      <c r="AD252" s="41">
        <f>ROW()</f>
        <v>252</v>
      </c>
      <c r="BB252" s="41" t="s">
        <v>1224</v>
      </c>
      <c r="BC252" s="41" t="s">
        <v>348</v>
      </c>
      <c r="BD252" s="42" t="b">
        <v>1</v>
      </c>
      <c r="BE252" s="41" t="str">
        <f>I316</f>
        <v>0</v>
      </c>
      <c r="BF252" s="41" t="str">
        <f>""&amp;I316</f>
        <v>0</v>
      </c>
      <c r="BG252" s="41" t="b">
        <v>1</v>
      </c>
      <c r="BH252" s="41" t="b">
        <v>0</v>
      </c>
      <c r="BK252" s="41" t="e">
        <f t="shared" ref="BK252:BK257" ca="1" si="34">_xlfn.FORMULATEXT(BE252)</f>
        <v>#N/A</v>
      </c>
      <c r="BL252" s="41" t="e">
        <f t="shared" ref="BL252:BL257" ca="1" si="35">_xlfn.FORMULATEXT(BE252)</f>
        <v>#N/A</v>
      </c>
      <c r="CN252" s="41" t="s">
        <v>1152</v>
      </c>
    </row>
    <row r="253" spans="1:92" ht="15" x14ac:dyDescent="0.25">
      <c r="AD253" s="41">
        <f>ROW()</f>
        <v>253</v>
      </c>
      <c r="BB253" s="41" t="s">
        <v>1225</v>
      </c>
      <c r="BC253" s="41" t="s">
        <v>348</v>
      </c>
      <c r="BD253" s="42" t="b">
        <v>1</v>
      </c>
      <c r="BE253" s="41" t="str">
        <f>I317</f>
        <v>0</v>
      </c>
      <c r="BF253" s="41" t="str">
        <f>""&amp;I317</f>
        <v>0</v>
      </c>
      <c r="BG253" s="41" t="b">
        <v>1</v>
      </c>
      <c r="BH253" s="41" t="b">
        <v>0</v>
      </c>
      <c r="BK253" s="41" t="e">
        <f t="shared" ca="1" si="34"/>
        <v>#N/A</v>
      </c>
      <c r="BL253" s="41" t="e">
        <f t="shared" ca="1" si="35"/>
        <v>#N/A</v>
      </c>
      <c r="CN253" s="41" t="s">
        <v>1151</v>
      </c>
    </row>
    <row r="254" spans="1:92" ht="15" x14ac:dyDescent="0.25">
      <c r="B254" s="41" t="s">
        <v>1226</v>
      </c>
      <c r="N254" s="88" t="s">
        <v>976</v>
      </c>
      <c r="O254" s="89"/>
      <c r="P254" s="90"/>
      <c r="AD254" s="41">
        <f>ROW()</f>
        <v>254</v>
      </c>
      <c r="BB254" s="41" t="s">
        <v>1227</v>
      </c>
      <c r="BC254" s="41" t="s">
        <v>348</v>
      </c>
      <c r="BD254" s="42" t="b">
        <v>1</v>
      </c>
      <c r="BE254" s="41" t="str">
        <f>I318</f>
        <v>0</v>
      </c>
      <c r="BF254" s="41" t="str">
        <f>""&amp;I318</f>
        <v>0</v>
      </c>
      <c r="BG254" s="41" t="b">
        <v>1</v>
      </c>
      <c r="BH254" s="41" t="b">
        <v>0</v>
      </c>
      <c r="BK254" s="41" t="e">
        <f t="shared" ca="1" si="34"/>
        <v>#N/A</v>
      </c>
      <c r="BL254" s="41" t="e">
        <f t="shared" ca="1" si="35"/>
        <v>#N/A</v>
      </c>
      <c r="CN254" s="41" t="s">
        <v>1150</v>
      </c>
    </row>
    <row r="255" spans="1:92" ht="15" x14ac:dyDescent="0.25">
      <c r="AD255" s="41">
        <f>ROW()</f>
        <v>255</v>
      </c>
      <c r="BB255" s="41" t="s">
        <v>1228</v>
      </c>
      <c r="BC255" s="41" t="s">
        <v>348</v>
      </c>
      <c r="BD255" s="42" t="b">
        <v>1</v>
      </c>
      <c r="BE255" s="41" t="str">
        <f>I320</f>
        <v>0</v>
      </c>
      <c r="BF255" s="41" t="str">
        <f>""&amp;I320</f>
        <v>0</v>
      </c>
      <c r="BG255" s="41" t="b">
        <v>1</v>
      </c>
      <c r="BH255" s="41" t="b">
        <v>0</v>
      </c>
      <c r="BK255" s="41" t="e">
        <f t="shared" ca="1" si="34"/>
        <v>#N/A</v>
      </c>
      <c r="BL255" s="41" t="e">
        <f t="shared" ca="1" si="35"/>
        <v>#N/A</v>
      </c>
      <c r="CN255" s="41" t="s">
        <v>1149</v>
      </c>
    </row>
    <row r="256" spans="1:92" ht="28.5" customHeight="1" x14ac:dyDescent="0.25">
      <c r="B256" s="156" t="s">
        <v>1229</v>
      </c>
      <c r="C256" s="156"/>
      <c r="D256" s="156"/>
      <c r="E256" s="156" t="s">
        <v>1230</v>
      </c>
      <c r="F256" s="156"/>
      <c r="G256" s="156" t="s">
        <v>1231</v>
      </c>
      <c r="H256" s="156"/>
      <c r="I256" s="156" t="s">
        <v>1232</v>
      </c>
      <c r="J256" s="156"/>
      <c r="K256" s="156"/>
      <c r="L256" s="156" t="s">
        <v>1233</v>
      </c>
      <c r="M256" s="156"/>
      <c r="N256" s="156" t="s">
        <v>1234</v>
      </c>
      <c r="O256" s="156"/>
      <c r="P256" s="156"/>
      <c r="Q256" s="66"/>
      <c r="AD256" s="41">
        <f>ROW()</f>
        <v>256</v>
      </c>
      <c r="BB256" s="41" t="s">
        <v>1235</v>
      </c>
      <c r="BC256" s="41" t="s">
        <v>348</v>
      </c>
      <c r="BD256" s="42" t="b">
        <v>1</v>
      </c>
      <c r="BE256" s="41" t="str">
        <f>I321</f>
        <v>0</v>
      </c>
      <c r="BF256" s="41" t="str">
        <f>""&amp;I321</f>
        <v>0</v>
      </c>
      <c r="BG256" s="41" t="b">
        <v>1</v>
      </c>
      <c r="BH256" s="41" t="b">
        <v>0</v>
      </c>
      <c r="BK256" s="41" t="e">
        <f t="shared" ca="1" si="34"/>
        <v>#N/A</v>
      </c>
      <c r="BL256" s="41" t="e">
        <f t="shared" ca="1" si="35"/>
        <v>#N/A</v>
      </c>
      <c r="CN256" s="41" t="s">
        <v>1140</v>
      </c>
    </row>
    <row r="257" spans="2:92" ht="15" x14ac:dyDescent="0.25">
      <c r="B257" s="91"/>
      <c r="C257" s="92"/>
      <c r="D257" s="93"/>
      <c r="E257" s="88"/>
      <c r="F257" s="90"/>
      <c r="G257" s="88"/>
      <c r="H257" s="90"/>
      <c r="I257" s="88"/>
      <c r="J257" s="89"/>
      <c r="K257" s="90"/>
      <c r="L257" s="88"/>
      <c r="M257" s="90"/>
      <c r="N257" s="88"/>
      <c r="O257" s="89"/>
      <c r="P257" s="90"/>
      <c r="Q257" s="43"/>
      <c r="AD257" s="41">
        <f>ROW()</f>
        <v>257</v>
      </c>
      <c r="BB257" s="41" t="s">
        <v>1237</v>
      </c>
      <c r="BC257" s="41" t="s">
        <v>348</v>
      </c>
      <c r="BD257" s="42" t="b">
        <v>1</v>
      </c>
      <c r="BE257" s="41" t="str">
        <f>I322</f>
        <v>0</v>
      </c>
      <c r="BF257" s="41" t="str">
        <f>""&amp;I322</f>
        <v>0</v>
      </c>
      <c r="BG257" s="41" t="b">
        <v>1</v>
      </c>
      <c r="BH257" s="41" t="b">
        <v>0</v>
      </c>
      <c r="BK257" s="41" t="e">
        <f t="shared" ca="1" si="34"/>
        <v>#N/A</v>
      </c>
      <c r="BL257" s="41" t="e">
        <f t="shared" ca="1" si="35"/>
        <v>#N/A</v>
      </c>
      <c r="CN257" s="41" t="s">
        <v>1139</v>
      </c>
    </row>
    <row r="258" spans="2:92" ht="15" x14ac:dyDescent="0.25">
      <c r="B258" s="91"/>
      <c r="C258" s="92"/>
      <c r="D258" s="93"/>
      <c r="E258" s="88"/>
      <c r="F258" s="90"/>
      <c r="G258" s="88"/>
      <c r="H258" s="90"/>
      <c r="I258" s="88"/>
      <c r="J258" s="89"/>
      <c r="K258" s="90"/>
      <c r="L258" s="88"/>
      <c r="M258" s="90"/>
      <c r="N258" s="88"/>
      <c r="O258" s="89"/>
      <c r="P258" s="90"/>
      <c r="Q258" s="43"/>
      <c r="BD258" s="42"/>
      <c r="CN258" s="41" t="s">
        <v>1138</v>
      </c>
    </row>
    <row r="259" spans="2:92" ht="15" x14ac:dyDescent="0.25">
      <c r="B259" s="91"/>
      <c r="C259" s="92"/>
      <c r="D259" s="93"/>
      <c r="E259" s="88"/>
      <c r="F259" s="90"/>
      <c r="G259" s="88"/>
      <c r="H259" s="90"/>
      <c r="I259" s="88"/>
      <c r="J259" s="89"/>
      <c r="K259" s="90"/>
      <c r="L259" s="88"/>
      <c r="M259" s="90"/>
      <c r="N259" s="88"/>
      <c r="O259" s="89"/>
      <c r="P259" s="90"/>
      <c r="Q259" s="43"/>
      <c r="BD259" s="42"/>
      <c r="CN259" s="41" t="s">
        <v>401</v>
      </c>
    </row>
    <row r="260" spans="2:92" ht="15" x14ac:dyDescent="0.25">
      <c r="B260" s="91"/>
      <c r="C260" s="92"/>
      <c r="D260" s="93"/>
      <c r="E260" s="88"/>
      <c r="F260" s="90"/>
      <c r="G260" s="88"/>
      <c r="H260" s="90"/>
      <c r="I260" s="88"/>
      <c r="J260" s="89"/>
      <c r="K260" s="90"/>
      <c r="L260" s="88"/>
      <c r="M260" s="90"/>
      <c r="N260" s="88"/>
      <c r="O260" s="89"/>
      <c r="P260" s="90"/>
      <c r="Q260" s="43"/>
      <c r="BD260" s="42"/>
      <c r="CN260" s="41" t="s">
        <v>374</v>
      </c>
    </row>
    <row r="261" spans="2:92" ht="15" x14ac:dyDescent="0.25">
      <c r="B261" s="91"/>
      <c r="C261" s="92"/>
      <c r="D261" s="93"/>
      <c r="E261" s="88"/>
      <c r="F261" s="90"/>
      <c r="G261" s="88"/>
      <c r="H261" s="90"/>
      <c r="I261" s="88"/>
      <c r="J261" s="89"/>
      <c r="K261" s="90"/>
      <c r="L261" s="88"/>
      <c r="M261" s="90"/>
      <c r="N261" s="88"/>
      <c r="O261" s="89"/>
      <c r="P261" s="90"/>
      <c r="Q261" s="43"/>
      <c r="BD261" s="42"/>
      <c r="CN261" s="41" t="s">
        <v>350</v>
      </c>
    </row>
    <row r="262" spans="2:92" ht="15" x14ac:dyDescent="0.25">
      <c r="B262" s="91"/>
      <c r="C262" s="92"/>
      <c r="D262" s="93"/>
      <c r="E262" s="88"/>
      <c r="F262" s="90"/>
      <c r="G262" s="88"/>
      <c r="H262" s="90"/>
      <c r="I262" s="88"/>
      <c r="J262" s="89"/>
      <c r="K262" s="90"/>
      <c r="L262" s="88"/>
      <c r="M262" s="90"/>
      <c r="N262" s="88"/>
      <c r="O262" s="89"/>
      <c r="P262" s="90"/>
      <c r="Q262" s="43"/>
      <c r="BD262" s="42"/>
    </row>
    <row r="263" spans="2:92" ht="15" x14ac:dyDescent="0.25">
      <c r="B263" s="91"/>
      <c r="C263" s="92"/>
      <c r="D263" s="93"/>
      <c r="E263" s="88"/>
      <c r="F263" s="90"/>
      <c r="G263" s="88"/>
      <c r="H263" s="90"/>
      <c r="I263" s="88"/>
      <c r="J263" s="89"/>
      <c r="K263" s="90"/>
      <c r="L263" s="88"/>
      <c r="M263" s="90"/>
      <c r="N263" s="88"/>
      <c r="O263" s="89"/>
      <c r="P263" s="90"/>
      <c r="Q263" s="43"/>
      <c r="BD263" s="42"/>
    </row>
    <row r="264" spans="2:92" ht="15" x14ac:dyDescent="0.25">
      <c r="B264" s="91"/>
      <c r="C264" s="92"/>
      <c r="D264" s="93"/>
      <c r="E264" s="88"/>
      <c r="F264" s="90"/>
      <c r="G264" s="88"/>
      <c r="H264" s="90"/>
      <c r="I264" s="88"/>
      <c r="J264" s="89"/>
      <c r="K264" s="90"/>
      <c r="L264" s="88"/>
      <c r="M264" s="90"/>
      <c r="N264" s="88"/>
      <c r="O264" s="89"/>
      <c r="P264" s="90"/>
      <c r="Q264" s="43"/>
      <c r="BD264" s="42"/>
    </row>
    <row r="265" spans="2:92" ht="15" x14ac:dyDescent="0.25">
      <c r="B265" s="91"/>
      <c r="C265" s="92"/>
      <c r="D265" s="93"/>
      <c r="E265" s="88"/>
      <c r="F265" s="90"/>
      <c r="G265" s="88"/>
      <c r="H265" s="90"/>
      <c r="I265" s="88"/>
      <c r="J265" s="89"/>
      <c r="K265" s="90"/>
      <c r="L265" s="88"/>
      <c r="M265" s="90"/>
      <c r="N265" s="88"/>
      <c r="O265" s="89"/>
      <c r="P265" s="90"/>
      <c r="Q265" s="43"/>
      <c r="BD265" s="42"/>
    </row>
    <row r="266" spans="2:92" ht="15" x14ac:dyDescent="0.25">
      <c r="B266" s="91"/>
      <c r="C266" s="92"/>
      <c r="D266" s="93"/>
      <c r="E266" s="88"/>
      <c r="F266" s="90"/>
      <c r="G266" s="88"/>
      <c r="H266" s="90"/>
      <c r="I266" s="88"/>
      <c r="J266" s="89"/>
      <c r="K266" s="90"/>
      <c r="L266" s="88"/>
      <c r="M266" s="90"/>
      <c r="N266" s="88"/>
      <c r="O266" s="89"/>
      <c r="P266" s="90"/>
      <c r="Q266" s="43"/>
      <c r="BD266" s="42"/>
    </row>
    <row r="267" spans="2:92" ht="15" x14ac:dyDescent="0.25">
      <c r="B267" s="91"/>
      <c r="C267" s="92"/>
      <c r="D267" s="93"/>
      <c r="E267" s="88"/>
      <c r="F267" s="90"/>
      <c r="G267" s="88"/>
      <c r="H267" s="90"/>
      <c r="I267" s="88"/>
      <c r="J267" s="89"/>
      <c r="K267" s="90"/>
      <c r="L267" s="88"/>
      <c r="M267" s="90"/>
      <c r="N267" s="88"/>
      <c r="O267" s="89"/>
      <c r="P267" s="90"/>
      <c r="Q267" s="43"/>
      <c r="BD267" s="42"/>
    </row>
    <row r="268" spans="2:92" ht="15" x14ac:dyDescent="0.25">
      <c r="B268" s="91"/>
      <c r="C268" s="92"/>
      <c r="D268" s="93"/>
      <c r="E268" s="88"/>
      <c r="F268" s="90"/>
      <c r="G268" s="88"/>
      <c r="H268" s="90"/>
      <c r="I268" s="88"/>
      <c r="J268" s="89"/>
      <c r="K268" s="90"/>
      <c r="L268" s="88"/>
      <c r="M268" s="90"/>
      <c r="N268" s="88"/>
      <c r="O268" s="89"/>
      <c r="P268" s="90"/>
      <c r="Q268" s="43"/>
      <c r="BD268" s="42"/>
    </row>
    <row r="269" spans="2:92" ht="15" x14ac:dyDescent="0.25">
      <c r="B269" s="91"/>
      <c r="C269" s="92"/>
      <c r="D269" s="93"/>
      <c r="E269" s="88"/>
      <c r="F269" s="90"/>
      <c r="G269" s="88"/>
      <c r="H269" s="90"/>
      <c r="I269" s="88"/>
      <c r="J269" s="89"/>
      <c r="K269" s="90"/>
      <c r="L269" s="88"/>
      <c r="M269" s="90"/>
      <c r="N269" s="88"/>
      <c r="O269" s="89"/>
      <c r="P269" s="90"/>
      <c r="Q269" s="43"/>
      <c r="BD269" s="42"/>
    </row>
    <row r="270" spans="2:92" ht="15" x14ac:dyDescent="0.25">
      <c r="B270" s="91"/>
      <c r="C270" s="92"/>
      <c r="D270" s="93"/>
      <c r="E270" s="88"/>
      <c r="F270" s="90"/>
      <c r="G270" s="88"/>
      <c r="H270" s="90"/>
      <c r="I270" s="88"/>
      <c r="J270" s="89"/>
      <c r="K270" s="90"/>
      <c r="L270" s="88"/>
      <c r="M270" s="90"/>
      <c r="N270" s="88"/>
      <c r="O270" s="89"/>
      <c r="P270" s="90"/>
      <c r="Q270" s="43"/>
      <c r="BD270" s="42"/>
    </row>
    <row r="271" spans="2:92" ht="15" x14ac:dyDescent="0.25">
      <c r="B271" s="91"/>
      <c r="C271" s="92"/>
      <c r="D271" s="93"/>
      <c r="E271" s="88"/>
      <c r="F271" s="90"/>
      <c r="G271" s="88"/>
      <c r="H271" s="90"/>
      <c r="I271" s="88"/>
      <c r="J271" s="89"/>
      <c r="K271" s="90"/>
      <c r="L271" s="88"/>
      <c r="M271" s="90"/>
      <c r="N271" s="88"/>
      <c r="O271" s="89"/>
      <c r="P271" s="90"/>
      <c r="Q271" s="43"/>
      <c r="BD271" s="42"/>
    </row>
    <row r="272" spans="2:92" ht="15" x14ac:dyDescent="0.25">
      <c r="B272" s="91"/>
      <c r="C272" s="92"/>
      <c r="D272" s="93"/>
      <c r="E272" s="88"/>
      <c r="F272" s="90"/>
      <c r="G272" s="88"/>
      <c r="H272" s="90"/>
      <c r="I272" s="88"/>
      <c r="J272" s="89"/>
      <c r="K272" s="90"/>
      <c r="L272" s="88"/>
      <c r="M272" s="90"/>
      <c r="N272" s="88"/>
      <c r="O272" s="89"/>
      <c r="P272" s="90"/>
      <c r="Q272" s="43"/>
      <c r="BD272" s="42"/>
    </row>
    <row r="273" spans="1:64" ht="15" x14ac:dyDescent="0.25">
      <c r="B273" s="91"/>
      <c r="C273" s="92"/>
      <c r="D273" s="93"/>
      <c r="E273" s="88"/>
      <c r="F273" s="90"/>
      <c r="G273" s="88"/>
      <c r="H273" s="90"/>
      <c r="I273" s="88"/>
      <c r="J273" s="89"/>
      <c r="K273" s="90"/>
      <c r="L273" s="88"/>
      <c r="M273" s="90"/>
      <c r="N273" s="88"/>
      <c r="O273" s="89"/>
      <c r="P273" s="90"/>
      <c r="Q273" s="43"/>
      <c r="BD273" s="42"/>
    </row>
    <row r="274" spans="1:64" ht="15" x14ac:dyDescent="0.25">
      <c r="B274" s="91"/>
      <c r="C274" s="92"/>
      <c r="D274" s="93"/>
      <c r="E274" s="88"/>
      <c r="F274" s="90"/>
      <c r="G274" s="88"/>
      <c r="H274" s="90"/>
      <c r="I274" s="88"/>
      <c r="J274" s="89"/>
      <c r="K274" s="90"/>
      <c r="L274" s="88"/>
      <c r="M274" s="90"/>
      <c r="N274" s="88"/>
      <c r="O274" s="89"/>
      <c r="P274" s="90"/>
      <c r="Q274" s="43"/>
      <c r="BD274" s="42"/>
    </row>
    <row r="275" spans="1:64" ht="15" x14ac:dyDescent="0.25">
      <c r="B275" s="91"/>
      <c r="C275" s="92"/>
      <c r="D275" s="93"/>
      <c r="E275" s="88"/>
      <c r="F275" s="90"/>
      <c r="G275" s="88"/>
      <c r="H275" s="90"/>
      <c r="I275" s="88"/>
      <c r="J275" s="89"/>
      <c r="K275" s="90"/>
      <c r="L275" s="88"/>
      <c r="M275" s="90"/>
      <c r="N275" s="88"/>
      <c r="O275" s="89"/>
      <c r="P275" s="90"/>
      <c r="Q275" s="43"/>
      <c r="BD275" s="42"/>
    </row>
    <row r="276" spans="1:64" ht="15" x14ac:dyDescent="0.25">
      <c r="B276" s="91"/>
      <c r="C276" s="92"/>
      <c r="D276" s="93"/>
      <c r="E276" s="88"/>
      <c r="F276" s="90"/>
      <c r="G276" s="88"/>
      <c r="H276" s="90"/>
      <c r="I276" s="88"/>
      <c r="J276" s="89"/>
      <c r="K276" s="90"/>
      <c r="L276" s="88"/>
      <c r="M276" s="90"/>
      <c r="N276" s="88"/>
      <c r="O276" s="89"/>
      <c r="P276" s="90"/>
      <c r="Q276" s="43"/>
      <c r="BD276" s="42"/>
    </row>
    <row r="277" spans="1:64" ht="15" x14ac:dyDescent="0.25">
      <c r="B277" s="144" t="s">
        <v>923</v>
      </c>
      <c r="C277" s="144"/>
      <c r="D277" s="144"/>
      <c r="E277" s="132" t="str">
        <f>TEXT(SUMPRODUCT((E257:E276)*1),"0.00")</f>
        <v>0.00</v>
      </c>
      <c r="F277" s="134"/>
      <c r="G277" s="229"/>
      <c r="H277" s="229"/>
      <c r="I277" s="132" t="str">
        <f>TEXT(SUMPRODUCT((I257:I276)*1),"0.00")</f>
        <v>0.00</v>
      </c>
      <c r="J277" s="133"/>
      <c r="K277" s="134"/>
      <c r="L277" s="229"/>
      <c r="M277" s="229"/>
      <c r="N277" s="132" t="str">
        <f>TEXT(SUMPRODUCT((N257:N276)*1),"0.00")</f>
        <v>0.00</v>
      </c>
      <c r="O277" s="133"/>
      <c r="P277" s="134"/>
      <c r="Q277" s="43"/>
      <c r="AD277" s="41">
        <f>ROW()</f>
        <v>277</v>
      </c>
      <c r="BB277" s="41" t="s">
        <v>1241</v>
      </c>
      <c r="BC277" s="41" t="s">
        <v>348</v>
      </c>
      <c r="BD277" s="42" t="b">
        <v>1</v>
      </c>
      <c r="BE277" s="41" t="str">
        <f t="shared" ref="BE277:BE285" si="36">I323</f>
        <v>0</v>
      </c>
      <c r="BF277" s="41" t="str">
        <f t="shared" ref="BF277:BF285" si="37">""&amp;I323</f>
        <v>0</v>
      </c>
      <c r="BG277" s="41" t="b">
        <v>1</v>
      </c>
      <c r="BH277" s="41" t="b">
        <v>0</v>
      </c>
      <c r="BK277" s="41" t="e">
        <f t="shared" ref="BK277:BK285" ca="1" si="38">_xlfn.FORMULATEXT(BE277)</f>
        <v>#N/A</v>
      </c>
      <c r="BL277" s="41" t="e">
        <f t="shared" ref="BL277:BL285" ca="1" si="39">_xlfn.FORMULATEXT(BE277)</f>
        <v>#N/A</v>
      </c>
    </row>
    <row r="278" spans="1:64" ht="15" customHeight="1" x14ac:dyDescent="0.25">
      <c r="AD278" s="41">
        <f>ROW()</f>
        <v>278</v>
      </c>
      <c r="BB278" s="41" t="s">
        <v>1242</v>
      </c>
      <c r="BC278" s="41" t="s">
        <v>348</v>
      </c>
      <c r="BD278" s="42" t="b">
        <v>1</v>
      </c>
      <c r="BE278" s="41" t="str">
        <f t="shared" si="36"/>
        <v>0</v>
      </c>
      <c r="BF278" s="41" t="str">
        <f t="shared" si="37"/>
        <v>0</v>
      </c>
      <c r="BG278" s="41" t="b">
        <v>1</v>
      </c>
      <c r="BH278" s="41" t="b">
        <v>0</v>
      </c>
      <c r="BK278" s="41" t="e">
        <f t="shared" ca="1" si="38"/>
        <v>#N/A</v>
      </c>
      <c r="BL278" s="41" t="e">
        <f t="shared" ca="1" si="39"/>
        <v>#N/A</v>
      </c>
    </row>
    <row r="279" spans="1:64" ht="15" x14ac:dyDescent="0.25">
      <c r="B279" s="45" t="s">
        <v>1243</v>
      </c>
      <c r="AD279" s="41">
        <f>ROW()</f>
        <v>279</v>
      </c>
      <c r="BB279" s="41" t="s">
        <v>1244</v>
      </c>
      <c r="BC279" s="41" t="s">
        <v>348</v>
      </c>
      <c r="BD279" s="42" t="b">
        <v>1</v>
      </c>
      <c r="BE279" s="41" t="str">
        <f t="shared" si="36"/>
        <v>0</v>
      </c>
      <c r="BF279" s="41" t="str">
        <f t="shared" si="37"/>
        <v>0</v>
      </c>
      <c r="BG279" s="41" t="b">
        <v>1</v>
      </c>
      <c r="BH279" s="41" t="b">
        <v>0</v>
      </c>
      <c r="BK279" s="41" t="e">
        <f t="shared" ca="1" si="38"/>
        <v>#N/A</v>
      </c>
      <c r="BL279" s="41" t="e">
        <f t="shared" ca="1" si="39"/>
        <v>#N/A</v>
      </c>
    </row>
    <row r="280" spans="1:64" ht="15" x14ac:dyDescent="0.25">
      <c r="AD280" s="41">
        <f>ROW()</f>
        <v>280</v>
      </c>
      <c r="BB280" s="41" t="s">
        <v>1245</v>
      </c>
      <c r="BC280" s="41" t="s">
        <v>348</v>
      </c>
      <c r="BD280" s="42" t="b">
        <v>1</v>
      </c>
      <c r="BE280" s="41" t="str">
        <f t="shared" si="36"/>
        <v>0</v>
      </c>
      <c r="BF280" s="41" t="str">
        <f t="shared" si="37"/>
        <v>0</v>
      </c>
      <c r="BG280" s="41" t="b">
        <v>1</v>
      </c>
      <c r="BH280" s="41" t="b">
        <v>0</v>
      </c>
      <c r="BK280" s="41" t="e">
        <f t="shared" ca="1" si="38"/>
        <v>#N/A</v>
      </c>
      <c r="BL280" s="41" t="e">
        <f t="shared" ca="1" si="39"/>
        <v>#N/A</v>
      </c>
    </row>
    <row r="281" spans="1:64" ht="15" x14ac:dyDescent="0.25">
      <c r="B281" s="41" t="s">
        <v>1246</v>
      </c>
      <c r="N281" s="88"/>
      <c r="O281" s="89"/>
      <c r="P281" s="90"/>
      <c r="AD281" s="41">
        <f>ROW()</f>
        <v>281</v>
      </c>
      <c r="BB281" s="41" t="s">
        <v>1247</v>
      </c>
      <c r="BC281" s="41" t="s">
        <v>348</v>
      </c>
      <c r="BD281" s="42" t="b">
        <v>1</v>
      </c>
      <c r="BE281" s="41" t="str">
        <f t="shared" si="36"/>
        <v>0</v>
      </c>
      <c r="BF281" s="41" t="str">
        <f t="shared" si="37"/>
        <v>0</v>
      </c>
      <c r="BG281" s="41" t="b">
        <v>1</v>
      </c>
      <c r="BH281" s="41" t="b">
        <v>0</v>
      </c>
      <c r="BK281" s="41" t="e">
        <f t="shared" ca="1" si="38"/>
        <v>#N/A</v>
      </c>
      <c r="BL281" s="41" t="e">
        <f t="shared" ca="1" si="39"/>
        <v>#N/A</v>
      </c>
    </row>
    <row r="282" spans="1:64" ht="15" x14ac:dyDescent="0.25">
      <c r="AD282" s="41">
        <f>ROW()</f>
        <v>282</v>
      </c>
      <c r="BB282" s="41" t="s">
        <v>1248</v>
      </c>
      <c r="BC282" s="41" t="s">
        <v>348</v>
      </c>
      <c r="BD282" s="42" t="b">
        <v>1</v>
      </c>
      <c r="BE282" s="41" t="str">
        <f t="shared" si="36"/>
        <v>0</v>
      </c>
      <c r="BF282" s="41" t="str">
        <f t="shared" si="37"/>
        <v>0</v>
      </c>
      <c r="BG282" s="41" t="b">
        <v>1</v>
      </c>
      <c r="BH282" s="41" t="b">
        <v>0</v>
      </c>
      <c r="BK282" s="41" t="e">
        <f t="shared" ca="1" si="38"/>
        <v>#N/A</v>
      </c>
      <c r="BL282" s="41" t="e">
        <f t="shared" ca="1" si="39"/>
        <v>#N/A</v>
      </c>
    </row>
    <row r="283" spans="1:64" ht="15" x14ac:dyDescent="0.25">
      <c r="B283" s="47" t="s">
        <v>1249</v>
      </c>
      <c r="N283" s="88"/>
      <c r="O283" s="89"/>
      <c r="P283" s="90"/>
      <c r="AD283" s="41">
        <f>ROW()</f>
        <v>283</v>
      </c>
      <c r="BB283" s="41" t="s">
        <v>1250</v>
      </c>
      <c r="BC283" s="41" t="s">
        <v>348</v>
      </c>
      <c r="BD283" s="42" t="b">
        <v>1</v>
      </c>
      <c r="BE283" s="41" t="str">
        <f t="shared" si="36"/>
        <v>0</v>
      </c>
      <c r="BF283" s="41" t="str">
        <f t="shared" si="37"/>
        <v>0</v>
      </c>
      <c r="BG283" s="41" t="b">
        <v>1</v>
      </c>
      <c r="BH283" s="41" t="b">
        <v>0</v>
      </c>
      <c r="BK283" s="41" t="e">
        <f t="shared" ca="1" si="38"/>
        <v>#N/A</v>
      </c>
      <c r="BL283" s="41" t="e">
        <f t="shared" ca="1" si="39"/>
        <v>#N/A</v>
      </c>
    </row>
    <row r="284" spans="1:64" ht="15" x14ac:dyDescent="0.25">
      <c r="AD284" s="41">
        <f>ROW()</f>
        <v>284</v>
      </c>
      <c r="BB284" s="41" t="s">
        <v>1251</v>
      </c>
      <c r="BC284" s="41" t="s">
        <v>348</v>
      </c>
      <c r="BD284" s="42" t="b">
        <v>1</v>
      </c>
      <c r="BE284" s="41" t="str">
        <f t="shared" si="36"/>
        <v>6</v>
      </c>
      <c r="BF284" s="41" t="str">
        <f t="shared" si="37"/>
        <v>6</v>
      </c>
      <c r="BG284" s="41" t="b">
        <v>1</v>
      </c>
      <c r="BH284" s="41" t="b">
        <v>0</v>
      </c>
      <c r="BK284" s="41" t="e">
        <f t="shared" ca="1" si="38"/>
        <v>#N/A</v>
      </c>
      <c r="BL284" s="41" t="e">
        <f t="shared" ca="1" si="39"/>
        <v>#N/A</v>
      </c>
    </row>
    <row r="285" spans="1:64" ht="15" x14ac:dyDescent="0.25">
      <c r="A285" s="55" t="s">
        <v>760</v>
      </c>
      <c r="B285" s="45" t="s">
        <v>1253</v>
      </c>
      <c r="AD285" s="41">
        <f>ROW()</f>
        <v>285</v>
      </c>
      <c r="BB285" s="41" t="s">
        <v>1254</v>
      </c>
      <c r="BC285" s="41" t="s">
        <v>348</v>
      </c>
      <c r="BD285" s="42" t="b">
        <v>1</v>
      </c>
      <c r="BE285" s="41" t="str">
        <f t="shared" si="36"/>
        <v>6.00</v>
      </c>
      <c r="BF285" s="41" t="str">
        <f t="shared" si="37"/>
        <v>6.00</v>
      </c>
      <c r="BG285" s="41" t="b">
        <v>0</v>
      </c>
      <c r="BH285" s="41" t="b">
        <v>0</v>
      </c>
      <c r="BK285" s="41" t="e">
        <f t="shared" ca="1" si="38"/>
        <v>#N/A</v>
      </c>
      <c r="BL285" s="41" t="e">
        <f t="shared" ca="1" si="39"/>
        <v>#N/A</v>
      </c>
    </row>
    <row r="286" spans="1:64" ht="15" x14ac:dyDescent="0.25">
      <c r="A286" s="55" t="s">
        <v>760</v>
      </c>
      <c r="AD286" s="41">
        <f>ROW()</f>
        <v>286</v>
      </c>
      <c r="BB286" s="41" t="s">
        <v>1255</v>
      </c>
      <c r="BC286" s="41" t="s">
        <v>461</v>
      </c>
      <c r="BD286" s="42" t="b">
        <v>0</v>
      </c>
      <c r="BE286" s="41" t="s">
        <v>1215</v>
      </c>
      <c r="BF286" s="41" t="s">
        <v>1215</v>
      </c>
      <c r="BG286" s="41" t="b">
        <v>0</v>
      </c>
      <c r="BH286" s="41" t="b">
        <v>0</v>
      </c>
      <c r="BK286" s="41" t="s">
        <v>463</v>
      </c>
      <c r="BL286" s="41" t="s">
        <v>463</v>
      </c>
    </row>
    <row r="287" spans="1:64" ht="15" x14ac:dyDescent="0.25">
      <c r="A287" s="55" t="s">
        <v>760</v>
      </c>
      <c r="B287" s="45" t="s">
        <v>1256</v>
      </c>
      <c r="AD287" s="41">
        <f>ROW()</f>
        <v>287</v>
      </c>
      <c r="BB287" s="41" t="s">
        <v>1257</v>
      </c>
      <c r="BC287" s="41" t="s">
        <v>461</v>
      </c>
      <c r="BD287" s="42" t="b">
        <v>0</v>
      </c>
      <c r="BE287" s="41" t="s">
        <v>1098</v>
      </c>
      <c r="BF287" s="41" t="s">
        <v>1098</v>
      </c>
      <c r="BG287" s="41" t="b">
        <v>0</v>
      </c>
      <c r="BH287" s="41" t="b">
        <v>0</v>
      </c>
      <c r="BK287" s="41" t="s">
        <v>463</v>
      </c>
      <c r="BL287" s="41" t="s">
        <v>463</v>
      </c>
    </row>
    <row r="288" spans="1:64" ht="15" x14ac:dyDescent="0.25">
      <c r="A288" s="55" t="s">
        <v>760</v>
      </c>
      <c r="AD288" s="41">
        <f>ROW()</f>
        <v>288</v>
      </c>
      <c r="BB288" s="41" t="s">
        <v>1258</v>
      </c>
      <c r="BC288" s="41" t="s">
        <v>461</v>
      </c>
      <c r="BD288" s="42" t="b">
        <v>0</v>
      </c>
      <c r="BE288" s="41" t="s">
        <v>684</v>
      </c>
      <c r="BF288" s="41" t="s">
        <v>684</v>
      </c>
      <c r="BG288" s="41" t="b">
        <v>0</v>
      </c>
      <c r="BH288" s="41" t="b">
        <v>0</v>
      </c>
      <c r="BK288" s="41" t="s">
        <v>463</v>
      </c>
      <c r="BL288" s="41" t="s">
        <v>463</v>
      </c>
    </row>
    <row r="289" spans="1:64" ht="15" x14ac:dyDescent="0.25">
      <c r="A289" s="55" t="s">
        <v>760</v>
      </c>
      <c r="B289" s="152" t="s">
        <v>1259</v>
      </c>
      <c r="C289" s="152"/>
      <c r="D289" s="152" t="s">
        <v>1260</v>
      </c>
      <c r="E289" s="152"/>
      <c r="F289" s="152"/>
      <c r="G289" s="152"/>
      <c r="H289" s="152"/>
      <c r="I289" s="155" t="s">
        <v>1261</v>
      </c>
      <c r="J289" s="155"/>
      <c r="K289" s="155"/>
      <c r="L289" s="155"/>
      <c r="M289" s="155" t="s">
        <v>1262</v>
      </c>
      <c r="N289" s="155"/>
      <c r="O289" s="155"/>
      <c r="P289" s="155"/>
      <c r="AD289" s="41">
        <f>ROW()</f>
        <v>289</v>
      </c>
      <c r="BB289" s="41" t="s">
        <v>1263</v>
      </c>
      <c r="BC289" s="41" t="s">
        <v>348</v>
      </c>
      <c r="BD289" s="42" t="b">
        <v>1</v>
      </c>
      <c r="BE289" s="41" t="str">
        <f>K316</f>
        <v>0.00</v>
      </c>
      <c r="BF289" s="41" t="str">
        <f>""&amp;K316</f>
        <v>0.00</v>
      </c>
      <c r="BG289" s="41" t="b">
        <v>0</v>
      </c>
      <c r="BH289" s="41" t="b">
        <v>0</v>
      </c>
      <c r="BK289" s="41" t="e">
        <f t="shared" ref="BK289:BK303" ca="1" si="40">_xlfn.FORMULATEXT(BE289)</f>
        <v>#N/A</v>
      </c>
      <c r="BL289" s="41" t="e">
        <f t="shared" ref="BL289:BL303" ca="1" si="41">_xlfn.FORMULATEXT(BE289)</f>
        <v>#N/A</v>
      </c>
    </row>
    <row r="290" spans="1:64" ht="15" x14ac:dyDescent="0.25">
      <c r="A290" s="55" t="s">
        <v>760</v>
      </c>
      <c r="B290" s="152"/>
      <c r="C290" s="152"/>
      <c r="D290" s="152"/>
      <c r="E290" s="152"/>
      <c r="F290" s="152"/>
      <c r="G290" s="152"/>
      <c r="H290" s="152"/>
      <c r="I290" s="155" t="s">
        <v>918</v>
      </c>
      <c r="J290" s="155"/>
      <c r="K290" s="155" t="s">
        <v>1098</v>
      </c>
      <c r="L290" s="155"/>
      <c r="M290" s="155" t="s">
        <v>918</v>
      </c>
      <c r="N290" s="155"/>
      <c r="O290" s="155" t="s">
        <v>1098</v>
      </c>
      <c r="P290" s="155"/>
      <c r="AD290" s="41">
        <f>ROW()</f>
        <v>290</v>
      </c>
      <c r="BB290" s="41" t="s">
        <v>1264</v>
      </c>
      <c r="BC290" s="41" t="s">
        <v>348</v>
      </c>
      <c r="BD290" s="42" t="b">
        <v>1</v>
      </c>
      <c r="BE290" s="41" t="str">
        <f>K317</f>
        <v>0.00</v>
      </c>
      <c r="BF290" s="41" t="str">
        <f>""&amp;K317</f>
        <v>0.00</v>
      </c>
      <c r="BG290" s="41" t="b">
        <v>0</v>
      </c>
      <c r="BH290" s="41" t="b">
        <v>0</v>
      </c>
      <c r="BK290" s="41" t="e">
        <f t="shared" ca="1" si="40"/>
        <v>#N/A</v>
      </c>
      <c r="BL290" s="41" t="e">
        <f t="shared" ca="1" si="41"/>
        <v>#N/A</v>
      </c>
    </row>
    <row r="291" spans="1:64" ht="15" x14ac:dyDescent="0.25">
      <c r="A291" s="55" t="s">
        <v>760</v>
      </c>
      <c r="B291" s="142">
        <v>1</v>
      </c>
      <c r="C291" s="142"/>
      <c r="D291" s="151" t="s">
        <v>1265</v>
      </c>
      <c r="E291" s="151"/>
      <c r="F291" s="151"/>
      <c r="G291" s="151"/>
      <c r="H291" s="151"/>
      <c r="I291" s="154"/>
      <c r="J291" s="154"/>
      <c r="K291" s="153"/>
      <c r="L291" s="153"/>
      <c r="M291" s="154"/>
      <c r="N291" s="154"/>
      <c r="O291" s="153"/>
      <c r="P291" s="153"/>
      <c r="AD291" s="41">
        <f>ROW()</f>
        <v>291</v>
      </c>
      <c r="BB291" s="41" t="s">
        <v>1266</v>
      </c>
      <c r="BC291" s="41" t="s">
        <v>348</v>
      </c>
      <c r="BD291" s="42" t="b">
        <v>1</v>
      </c>
      <c r="BE291" s="41" t="str">
        <f>K318</f>
        <v>0.00</v>
      </c>
      <c r="BF291" s="41" t="str">
        <f>""&amp;K318</f>
        <v>0.00</v>
      </c>
      <c r="BG291" s="41" t="b">
        <v>0</v>
      </c>
      <c r="BH291" s="41" t="b">
        <v>0</v>
      </c>
      <c r="BK291" s="41" t="e">
        <f t="shared" ca="1" si="40"/>
        <v>#N/A</v>
      </c>
      <c r="BL291" s="41" t="e">
        <f t="shared" ca="1" si="41"/>
        <v>#N/A</v>
      </c>
    </row>
    <row r="292" spans="1:64" ht="14.45" customHeight="1" x14ac:dyDescent="0.25">
      <c r="A292" s="55" t="s">
        <v>760</v>
      </c>
      <c r="B292" s="142"/>
      <c r="C292" s="142"/>
      <c r="D292" s="151" t="s">
        <v>1267</v>
      </c>
      <c r="E292" s="151"/>
      <c r="F292" s="151"/>
      <c r="G292" s="151"/>
      <c r="H292" s="151"/>
      <c r="I292" s="88" t="s">
        <v>976</v>
      </c>
      <c r="J292" s="90"/>
      <c r="K292" s="107" t="str">
        <f>IF(I292&lt;&gt;"",IF(($I$307+$I$331)=0,"0.00",TEXT(ROUND(I292/($I$307+$I$331)*100,2),"0.00")),"0.00")</f>
        <v>0.00</v>
      </c>
      <c r="L292" s="108"/>
      <c r="M292" s="88" t="s">
        <v>976</v>
      </c>
      <c r="N292" s="90"/>
      <c r="O292" s="107" t="str">
        <f>IF(M292&lt;&gt;"",IF(($M$307+$M$331)=0,"0.00",TEXT(ROUND(M292/($M$307+$M$331)*100,2),"0.00")),"0.00")</f>
        <v>0.00</v>
      </c>
      <c r="P292" s="108"/>
      <c r="AD292" s="41">
        <f>ROW()</f>
        <v>292</v>
      </c>
      <c r="BB292" s="41" t="s">
        <v>1268</v>
      </c>
      <c r="BC292" s="41" t="s">
        <v>348</v>
      </c>
      <c r="BD292" s="42" t="b">
        <v>1</v>
      </c>
      <c r="BE292" s="41" t="str">
        <f t="shared" ref="BE292:BE303" si="42">K320</f>
        <v>0.00</v>
      </c>
      <c r="BF292" s="41" t="str">
        <f t="shared" ref="BF292:BF303" si="43">""&amp;K320</f>
        <v>0.00</v>
      </c>
      <c r="BG292" s="41" t="b">
        <v>0</v>
      </c>
      <c r="BH292" s="41" t="b">
        <v>0</v>
      </c>
      <c r="BK292" s="41" t="e">
        <f t="shared" ca="1" si="40"/>
        <v>#N/A</v>
      </c>
      <c r="BL292" s="41" t="e">
        <f t="shared" ca="1" si="41"/>
        <v>#N/A</v>
      </c>
    </row>
    <row r="293" spans="1:64" ht="15" x14ac:dyDescent="0.25">
      <c r="A293" s="55" t="s">
        <v>760</v>
      </c>
      <c r="B293" s="142"/>
      <c r="C293" s="142"/>
      <c r="D293" s="151" t="s">
        <v>1269</v>
      </c>
      <c r="E293" s="151"/>
      <c r="F293" s="151"/>
      <c r="G293" s="151"/>
      <c r="H293" s="151"/>
      <c r="I293" s="88" t="s">
        <v>976</v>
      </c>
      <c r="J293" s="90"/>
      <c r="K293" s="107" t="str">
        <f>IF(I293&lt;&gt;"",IF(($I$307+$I$331)=0,"0.00",TEXT(ROUND(I293/($I$307+$I$331)*100,2),"0.00")),"0.00")</f>
        <v>0.00</v>
      </c>
      <c r="L293" s="108"/>
      <c r="M293" s="88" t="s">
        <v>976</v>
      </c>
      <c r="N293" s="90"/>
      <c r="O293" s="107" t="str">
        <f>IF(M293&lt;&gt;"",IF(($M$307+$M$331)=0,"0.00",TEXT(ROUND(M293/($M$307+$M$331)*100,2),"0.00")),"0.00")</f>
        <v>0.00</v>
      </c>
      <c r="P293" s="108"/>
      <c r="AD293" s="41">
        <f>ROW()</f>
        <v>293</v>
      </c>
      <c r="BB293" s="41" t="s">
        <v>1270</v>
      </c>
      <c r="BC293" s="41" t="s">
        <v>348</v>
      </c>
      <c r="BD293" s="42" t="b">
        <v>1</v>
      </c>
      <c r="BE293" s="41" t="str">
        <f t="shared" si="42"/>
        <v>0.00</v>
      </c>
      <c r="BF293" s="41" t="str">
        <f t="shared" si="43"/>
        <v>0.00</v>
      </c>
      <c r="BG293" s="41" t="b">
        <v>0</v>
      </c>
      <c r="BH293" s="41" t="b">
        <v>0</v>
      </c>
      <c r="BK293" s="41" t="e">
        <f t="shared" ca="1" si="40"/>
        <v>#N/A</v>
      </c>
      <c r="BL293" s="41" t="e">
        <f t="shared" ca="1" si="41"/>
        <v>#N/A</v>
      </c>
    </row>
    <row r="294" spans="1:64" ht="15" x14ac:dyDescent="0.25">
      <c r="A294" s="55" t="s">
        <v>760</v>
      </c>
      <c r="B294" s="142"/>
      <c r="C294" s="142"/>
      <c r="D294" s="151" t="s">
        <v>1271</v>
      </c>
      <c r="E294" s="151"/>
      <c r="F294" s="151"/>
      <c r="G294" s="151"/>
      <c r="H294" s="151"/>
      <c r="I294" s="88" t="s">
        <v>976</v>
      </c>
      <c r="J294" s="90"/>
      <c r="K294" s="107" t="str">
        <f>IF(I294&lt;&gt;"",IF(($I$307+$I$331)=0,"0.00",TEXT(ROUND(I294/($I$307+$I$331)*100,2),"0.00")),"0.00")</f>
        <v>0.00</v>
      </c>
      <c r="L294" s="108"/>
      <c r="M294" s="88" t="s">
        <v>976</v>
      </c>
      <c r="N294" s="90"/>
      <c r="O294" s="107" t="str">
        <f>IF(M294&lt;&gt;"",IF(($M$307+$M$331)=0,"0.00",TEXT(ROUND(M294/($M$307+$M$331)*100,2),"0.00")),"0.00")</f>
        <v>0.00</v>
      </c>
      <c r="P294" s="108"/>
      <c r="AD294" s="41">
        <f>ROW()</f>
        <v>294</v>
      </c>
      <c r="BB294" s="41" t="s">
        <v>1272</v>
      </c>
      <c r="BC294" s="41" t="s">
        <v>348</v>
      </c>
      <c r="BD294" s="42" t="b">
        <v>1</v>
      </c>
      <c r="BE294" s="41" t="str">
        <f t="shared" si="42"/>
        <v>0.00</v>
      </c>
      <c r="BF294" s="41" t="str">
        <f t="shared" si="43"/>
        <v>0.00</v>
      </c>
      <c r="BG294" s="41" t="b">
        <v>0</v>
      </c>
      <c r="BH294" s="41" t="b">
        <v>0</v>
      </c>
      <c r="BK294" s="41" t="e">
        <f t="shared" ca="1" si="40"/>
        <v>#N/A</v>
      </c>
      <c r="BL294" s="41" t="e">
        <f t="shared" ca="1" si="41"/>
        <v>#N/A</v>
      </c>
    </row>
    <row r="295" spans="1:64" ht="15" x14ac:dyDescent="0.25">
      <c r="A295" s="55" t="s">
        <v>760</v>
      </c>
      <c r="B295" s="142">
        <v>2</v>
      </c>
      <c r="C295" s="142"/>
      <c r="D295" s="151" t="s">
        <v>1273</v>
      </c>
      <c r="E295" s="151"/>
      <c r="F295" s="151"/>
      <c r="G295" s="151"/>
      <c r="H295" s="151"/>
      <c r="I295" s="149"/>
      <c r="J295" s="149"/>
      <c r="K295" s="150"/>
      <c r="L295" s="150"/>
      <c r="M295" s="149"/>
      <c r="N295" s="149"/>
      <c r="O295" s="150"/>
      <c r="P295" s="150"/>
      <c r="AD295" s="41">
        <f>ROW()</f>
        <v>295</v>
      </c>
      <c r="BB295" s="41" t="s">
        <v>1274</v>
      </c>
      <c r="BC295" s="41" t="s">
        <v>348</v>
      </c>
      <c r="BD295" s="42" t="b">
        <v>1</v>
      </c>
      <c r="BE295" s="41" t="str">
        <f t="shared" si="42"/>
        <v>0.00</v>
      </c>
      <c r="BF295" s="41" t="str">
        <f t="shared" si="43"/>
        <v>0.00</v>
      </c>
      <c r="BG295" s="41" t="b">
        <v>0</v>
      </c>
      <c r="BH295" s="41" t="b">
        <v>0</v>
      </c>
      <c r="BK295" s="41" t="e">
        <f t="shared" ca="1" si="40"/>
        <v>#N/A</v>
      </c>
      <c r="BL295" s="41" t="e">
        <f t="shared" ca="1" si="41"/>
        <v>#N/A</v>
      </c>
    </row>
    <row r="296" spans="1:64" ht="15" x14ac:dyDescent="0.25">
      <c r="A296" s="55" t="s">
        <v>760</v>
      </c>
      <c r="B296" s="142"/>
      <c r="C296" s="142"/>
      <c r="D296" s="151" t="s">
        <v>1275</v>
      </c>
      <c r="E296" s="151"/>
      <c r="F296" s="151"/>
      <c r="G296" s="151"/>
      <c r="H296" s="151"/>
      <c r="I296" s="88" t="s">
        <v>976</v>
      </c>
      <c r="J296" s="90"/>
      <c r="K296" s="107" t="str">
        <f t="shared" ref="K296:K306" si="44">IF(I296&lt;&gt;"",IF(($I$307+$I$331)=0,"0.00",TEXT(ROUND(I296/($I$307+$I$331)*100,2),"0.00")),"0.00")</f>
        <v>0.00</v>
      </c>
      <c r="L296" s="108"/>
      <c r="M296" s="88" t="s">
        <v>976</v>
      </c>
      <c r="N296" s="90"/>
      <c r="O296" s="107" t="str">
        <f t="shared" ref="O296:O306" si="45">IF(M296&lt;&gt;"",IF(($M$307+$M$331)=0,"0.00",TEXT(ROUND(M296/($M$307+$M$331)*100,2),"0.00")),"0.00")</f>
        <v>0.00</v>
      </c>
      <c r="P296" s="108"/>
      <c r="AD296" s="41">
        <f>ROW()</f>
        <v>296</v>
      </c>
      <c r="BB296" s="41" t="s">
        <v>1276</v>
      </c>
      <c r="BC296" s="41" t="s">
        <v>348</v>
      </c>
      <c r="BD296" s="42" t="b">
        <v>1</v>
      </c>
      <c r="BE296" s="41" t="str">
        <f t="shared" si="42"/>
        <v>0.00</v>
      </c>
      <c r="BF296" s="41" t="str">
        <f t="shared" si="43"/>
        <v>0.00</v>
      </c>
      <c r="BG296" s="41" t="b">
        <v>0</v>
      </c>
      <c r="BH296" s="41" t="b">
        <v>0</v>
      </c>
      <c r="BK296" s="41" t="e">
        <f t="shared" ca="1" si="40"/>
        <v>#N/A</v>
      </c>
      <c r="BL296" s="41" t="e">
        <f t="shared" ca="1" si="41"/>
        <v>#N/A</v>
      </c>
    </row>
    <row r="297" spans="1:64" ht="15" x14ac:dyDescent="0.25">
      <c r="A297" s="55" t="s">
        <v>760</v>
      </c>
      <c r="B297" s="142"/>
      <c r="C297" s="142"/>
      <c r="D297" s="151" t="s">
        <v>1277</v>
      </c>
      <c r="E297" s="151"/>
      <c r="F297" s="151"/>
      <c r="G297" s="151"/>
      <c r="H297" s="151"/>
      <c r="I297" s="88" t="s">
        <v>976</v>
      </c>
      <c r="J297" s="90"/>
      <c r="K297" s="107" t="str">
        <f t="shared" si="44"/>
        <v>0.00</v>
      </c>
      <c r="L297" s="108"/>
      <c r="M297" s="88" t="s">
        <v>976</v>
      </c>
      <c r="N297" s="90"/>
      <c r="O297" s="107" t="str">
        <f t="shared" si="45"/>
        <v>0.00</v>
      </c>
      <c r="P297" s="108"/>
      <c r="AD297" s="41">
        <f>ROW()</f>
        <v>297</v>
      </c>
      <c r="BB297" s="41" t="s">
        <v>1278</v>
      </c>
      <c r="BC297" s="41" t="s">
        <v>348</v>
      </c>
      <c r="BD297" s="42" t="b">
        <v>1</v>
      </c>
      <c r="BE297" s="41" t="str">
        <f t="shared" si="42"/>
        <v>0.00</v>
      </c>
      <c r="BF297" s="41" t="str">
        <f t="shared" si="43"/>
        <v>0.00</v>
      </c>
      <c r="BG297" s="41" t="b">
        <v>0</v>
      </c>
      <c r="BH297" s="41" t="b">
        <v>0</v>
      </c>
      <c r="BK297" s="41" t="e">
        <f t="shared" ca="1" si="40"/>
        <v>#N/A</v>
      </c>
      <c r="BL297" s="41" t="e">
        <f t="shared" ca="1" si="41"/>
        <v>#N/A</v>
      </c>
    </row>
    <row r="298" spans="1:64" ht="15" x14ac:dyDescent="0.25">
      <c r="A298" s="55" t="s">
        <v>760</v>
      </c>
      <c r="B298" s="142"/>
      <c r="C298" s="142"/>
      <c r="D298" s="151" t="s">
        <v>1279</v>
      </c>
      <c r="E298" s="151"/>
      <c r="F298" s="151"/>
      <c r="G298" s="151"/>
      <c r="H298" s="151"/>
      <c r="I298" s="88" t="s">
        <v>976</v>
      </c>
      <c r="J298" s="90"/>
      <c r="K298" s="107" t="str">
        <f t="shared" si="44"/>
        <v>0.00</v>
      </c>
      <c r="L298" s="108"/>
      <c r="M298" s="88" t="s">
        <v>976</v>
      </c>
      <c r="N298" s="90"/>
      <c r="O298" s="107" t="str">
        <f t="shared" si="45"/>
        <v>0.00</v>
      </c>
      <c r="P298" s="108"/>
      <c r="AD298" s="41">
        <f>ROW()</f>
        <v>298</v>
      </c>
      <c r="BB298" s="41" t="s">
        <v>1280</v>
      </c>
      <c r="BC298" s="41" t="s">
        <v>348</v>
      </c>
      <c r="BD298" s="42" t="b">
        <v>1</v>
      </c>
      <c r="BE298" s="41" t="str">
        <f t="shared" si="42"/>
        <v>0.00</v>
      </c>
      <c r="BF298" s="41" t="str">
        <f t="shared" si="43"/>
        <v>0.00</v>
      </c>
      <c r="BG298" s="41" t="b">
        <v>0</v>
      </c>
      <c r="BH298" s="41" t="b">
        <v>0</v>
      </c>
      <c r="BK298" s="41" t="e">
        <f t="shared" ca="1" si="40"/>
        <v>#N/A</v>
      </c>
      <c r="BL298" s="41" t="e">
        <f t="shared" ca="1" si="41"/>
        <v>#N/A</v>
      </c>
    </row>
    <row r="299" spans="1:64" ht="15" x14ac:dyDescent="0.25">
      <c r="A299" s="55" t="s">
        <v>760</v>
      </c>
      <c r="B299" s="142">
        <v>3</v>
      </c>
      <c r="C299" s="142"/>
      <c r="D299" s="151" t="s">
        <v>1281</v>
      </c>
      <c r="E299" s="151"/>
      <c r="F299" s="151"/>
      <c r="G299" s="151"/>
      <c r="H299" s="151"/>
      <c r="I299" s="88" t="s">
        <v>976</v>
      </c>
      <c r="J299" s="90"/>
      <c r="K299" s="107" t="str">
        <f t="shared" si="44"/>
        <v>0.00</v>
      </c>
      <c r="L299" s="108"/>
      <c r="M299" s="88" t="s">
        <v>976</v>
      </c>
      <c r="N299" s="90"/>
      <c r="O299" s="107" t="str">
        <f t="shared" si="45"/>
        <v>0.00</v>
      </c>
      <c r="P299" s="108"/>
      <c r="AD299" s="41">
        <f>ROW()</f>
        <v>299</v>
      </c>
      <c r="BB299" s="41" t="s">
        <v>1282</v>
      </c>
      <c r="BC299" s="41" t="s">
        <v>348</v>
      </c>
      <c r="BD299" s="42" t="b">
        <v>1</v>
      </c>
      <c r="BE299" s="41" t="str">
        <f t="shared" si="42"/>
        <v>0.00</v>
      </c>
      <c r="BF299" s="41" t="str">
        <f t="shared" si="43"/>
        <v>0.00</v>
      </c>
      <c r="BG299" s="41" t="b">
        <v>0</v>
      </c>
      <c r="BH299" s="41" t="b">
        <v>0</v>
      </c>
      <c r="BK299" s="41" t="e">
        <f t="shared" ca="1" si="40"/>
        <v>#N/A</v>
      </c>
      <c r="BL299" s="41" t="e">
        <f t="shared" ca="1" si="41"/>
        <v>#N/A</v>
      </c>
    </row>
    <row r="300" spans="1:64" ht="15" x14ac:dyDescent="0.25">
      <c r="A300" s="55" t="s">
        <v>760</v>
      </c>
      <c r="B300" s="142">
        <v>4</v>
      </c>
      <c r="C300" s="142"/>
      <c r="D300" s="151" t="s">
        <v>1283</v>
      </c>
      <c r="E300" s="151"/>
      <c r="F300" s="151"/>
      <c r="G300" s="151"/>
      <c r="H300" s="151"/>
      <c r="I300" s="88" t="s">
        <v>976</v>
      </c>
      <c r="J300" s="90"/>
      <c r="K300" s="107" t="str">
        <f t="shared" si="44"/>
        <v>0.00</v>
      </c>
      <c r="L300" s="108"/>
      <c r="M300" s="88" t="s">
        <v>976</v>
      </c>
      <c r="N300" s="90"/>
      <c r="O300" s="107" t="str">
        <f t="shared" si="45"/>
        <v>0.00</v>
      </c>
      <c r="P300" s="108"/>
      <c r="AD300" s="41">
        <f>ROW()</f>
        <v>300</v>
      </c>
      <c r="BB300" s="41" t="s">
        <v>1284</v>
      </c>
      <c r="BC300" s="41" t="s">
        <v>348</v>
      </c>
      <c r="BD300" s="42" t="b">
        <v>1</v>
      </c>
      <c r="BE300" s="41" t="str">
        <f t="shared" si="42"/>
        <v>0.00</v>
      </c>
      <c r="BF300" s="41" t="str">
        <f t="shared" si="43"/>
        <v>0.00</v>
      </c>
      <c r="BG300" s="41" t="b">
        <v>0</v>
      </c>
      <c r="BH300" s="41" t="b">
        <v>0</v>
      </c>
      <c r="BK300" s="41" t="e">
        <f t="shared" ca="1" si="40"/>
        <v>#N/A</v>
      </c>
      <c r="BL300" s="41" t="e">
        <f t="shared" ca="1" si="41"/>
        <v>#N/A</v>
      </c>
    </row>
    <row r="301" spans="1:64" ht="15" x14ac:dyDescent="0.25">
      <c r="A301" s="55" t="s">
        <v>760</v>
      </c>
      <c r="B301" s="142">
        <v>5</v>
      </c>
      <c r="C301" s="142"/>
      <c r="D301" s="151" t="s">
        <v>1285</v>
      </c>
      <c r="E301" s="151"/>
      <c r="F301" s="151"/>
      <c r="G301" s="151"/>
      <c r="H301" s="151"/>
      <c r="I301" s="88" t="s">
        <v>976</v>
      </c>
      <c r="J301" s="90"/>
      <c r="K301" s="107" t="str">
        <f t="shared" si="44"/>
        <v>0.00</v>
      </c>
      <c r="L301" s="108"/>
      <c r="M301" s="88" t="s">
        <v>976</v>
      </c>
      <c r="N301" s="90"/>
      <c r="O301" s="107" t="str">
        <f t="shared" si="45"/>
        <v>0.00</v>
      </c>
      <c r="P301" s="108"/>
      <c r="AD301" s="41">
        <f>ROW()</f>
        <v>301</v>
      </c>
      <c r="BB301" s="41" t="s">
        <v>1286</v>
      </c>
      <c r="BC301" s="41" t="s">
        <v>348</v>
      </c>
      <c r="BD301" s="42" t="b">
        <v>1</v>
      </c>
      <c r="BE301" s="41" t="str">
        <f t="shared" si="42"/>
        <v>0.00</v>
      </c>
      <c r="BF301" s="41" t="str">
        <f t="shared" si="43"/>
        <v>0.00</v>
      </c>
      <c r="BG301" s="41" t="b">
        <v>0</v>
      </c>
      <c r="BH301" s="41" t="b">
        <v>0</v>
      </c>
      <c r="BK301" s="41" t="e">
        <f t="shared" ca="1" si="40"/>
        <v>#N/A</v>
      </c>
      <c r="BL301" s="41" t="e">
        <f t="shared" ca="1" si="41"/>
        <v>#N/A</v>
      </c>
    </row>
    <row r="302" spans="1:64" ht="15" x14ac:dyDescent="0.25">
      <c r="A302" s="55" t="s">
        <v>760</v>
      </c>
      <c r="B302" s="142">
        <v>6</v>
      </c>
      <c r="C302" s="142"/>
      <c r="D302" s="151" t="s">
        <v>1287</v>
      </c>
      <c r="E302" s="151"/>
      <c r="F302" s="151"/>
      <c r="G302" s="151"/>
      <c r="H302" s="151"/>
      <c r="I302" s="88" t="s">
        <v>976</v>
      </c>
      <c r="J302" s="90"/>
      <c r="K302" s="107" t="str">
        <f t="shared" si="44"/>
        <v>0.00</v>
      </c>
      <c r="L302" s="108"/>
      <c r="M302" s="88" t="s">
        <v>976</v>
      </c>
      <c r="N302" s="90"/>
      <c r="O302" s="107" t="str">
        <f t="shared" si="45"/>
        <v>0.00</v>
      </c>
      <c r="P302" s="108"/>
      <c r="AD302" s="41">
        <f>ROW()</f>
        <v>302</v>
      </c>
      <c r="BB302" s="41" t="s">
        <v>1288</v>
      </c>
      <c r="BC302" s="41" t="s">
        <v>348</v>
      </c>
      <c r="BD302" s="42" t="b">
        <v>1</v>
      </c>
      <c r="BE302" s="41" t="str">
        <f t="shared" si="42"/>
        <v>0.06</v>
      </c>
      <c r="BF302" s="41" t="str">
        <f t="shared" si="43"/>
        <v>0.06</v>
      </c>
      <c r="BG302" s="41" t="b">
        <v>0</v>
      </c>
      <c r="BH302" s="41" t="b">
        <v>0</v>
      </c>
      <c r="BK302" s="41" t="e">
        <f t="shared" ca="1" si="40"/>
        <v>#N/A</v>
      </c>
      <c r="BL302" s="41" t="e">
        <f t="shared" ca="1" si="41"/>
        <v>#N/A</v>
      </c>
    </row>
    <row r="303" spans="1:64" ht="15" x14ac:dyDescent="0.25">
      <c r="A303" s="55" t="s">
        <v>760</v>
      </c>
      <c r="B303" s="142">
        <v>7</v>
      </c>
      <c r="C303" s="142"/>
      <c r="D303" s="151" t="s">
        <v>1289</v>
      </c>
      <c r="E303" s="151"/>
      <c r="F303" s="151"/>
      <c r="G303" s="151"/>
      <c r="H303" s="151"/>
      <c r="I303" s="88" t="s">
        <v>976</v>
      </c>
      <c r="J303" s="90"/>
      <c r="K303" s="107" t="str">
        <f t="shared" si="44"/>
        <v>0.00</v>
      </c>
      <c r="L303" s="108"/>
      <c r="M303" s="88" t="s">
        <v>976</v>
      </c>
      <c r="N303" s="90"/>
      <c r="O303" s="107" t="str">
        <f t="shared" si="45"/>
        <v>0.00</v>
      </c>
      <c r="P303" s="108"/>
      <c r="AD303" s="41">
        <f>ROW()</f>
        <v>303</v>
      </c>
      <c r="BB303" s="41" t="s">
        <v>1290</v>
      </c>
      <c r="BC303" s="41" t="s">
        <v>348</v>
      </c>
      <c r="BD303" s="42" t="b">
        <v>1</v>
      </c>
      <c r="BE303" s="41" t="str">
        <f t="shared" si="42"/>
        <v>0.06</v>
      </c>
      <c r="BF303" s="41" t="str">
        <f t="shared" si="43"/>
        <v>0.06</v>
      </c>
      <c r="BG303" s="41" t="b">
        <v>0</v>
      </c>
      <c r="BH303" s="41" t="b">
        <v>0</v>
      </c>
      <c r="BK303" s="41" t="e">
        <f t="shared" ca="1" si="40"/>
        <v>#N/A</v>
      </c>
      <c r="BL303" s="41" t="e">
        <f t="shared" ca="1" si="41"/>
        <v>#N/A</v>
      </c>
    </row>
    <row r="304" spans="1:64" ht="15" x14ac:dyDescent="0.25">
      <c r="A304" s="55" t="s">
        <v>760</v>
      </c>
      <c r="B304" s="142">
        <v>8</v>
      </c>
      <c r="C304" s="142"/>
      <c r="D304" s="151" t="s">
        <v>1291</v>
      </c>
      <c r="E304" s="151"/>
      <c r="F304" s="151"/>
      <c r="G304" s="151"/>
      <c r="H304" s="151"/>
      <c r="I304" s="88" t="s">
        <v>976</v>
      </c>
      <c r="J304" s="90"/>
      <c r="K304" s="107" t="str">
        <f t="shared" si="44"/>
        <v>0.00</v>
      </c>
      <c r="L304" s="108"/>
      <c r="M304" s="88" t="s">
        <v>976</v>
      </c>
      <c r="N304" s="90"/>
      <c r="O304" s="107" t="str">
        <f t="shared" si="45"/>
        <v>0.00</v>
      </c>
      <c r="P304" s="108"/>
      <c r="AD304" s="41">
        <f>ROW()</f>
        <v>304</v>
      </c>
      <c r="BB304" s="41" t="s">
        <v>1292</v>
      </c>
      <c r="BC304" s="41" t="s">
        <v>461</v>
      </c>
      <c r="BD304" s="42" t="b">
        <v>0</v>
      </c>
      <c r="BE304" s="41" t="s">
        <v>1215</v>
      </c>
      <c r="BF304" s="41" t="s">
        <v>1215</v>
      </c>
      <c r="BG304" s="41" t="b">
        <v>0</v>
      </c>
      <c r="BH304" s="41" t="b">
        <v>0</v>
      </c>
      <c r="BK304" s="41" t="s">
        <v>463</v>
      </c>
      <c r="BL304" s="41" t="s">
        <v>463</v>
      </c>
    </row>
    <row r="305" spans="1:64" ht="15" x14ac:dyDescent="0.25">
      <c r="A305" s="55" t="s">
        <v>760</v>
      </c>
      <c r="B305" s="142">
        <v>9</v>
      </c>
      <c r="C305" s="142"/>
      <c r="D305" s="235" t="s">
        <v>1293</v>
      </c>
      <c r="E305" s="235"/>
      <c r="F305" s="236"/>
      <c r="G305" s="236"/>
      <c r="H305" s="236"/>
      <c r="I305" s="88" t="s">
        <v>1948</v>
      </c>
      <c r="J305" s="90"/>
      <c r="K305" s="107" t="str">
        <f t="shared" si="44"/>
        <v>99.94</v>
      </c>
      <c r="L305" s="108"/>
      <c r="M305" s="88" t="s">
        <v>1946</v>
      </c>
      <c r="N305" s="90"/>
      <c r="O305" s="107" t="str">
        <f t="shared" si="45"/>
        <v>100.00</v>
      </c>
      <c r="P305" s="108"/>
      <c r="AD305" s="41">
        <f>ROW()</f>
        <v>305</v>
      </c>
      <c r="BB305" s="41" t="s">
        <v>1294</v>
      </c>
      <c r="BC305" s="41" t="s">
        <v>461</v>
      </c>
      <c r="BD305" s="42" t="b">
        <v>0</v>
      </c>
      <c r="BE305" s="41" t="s">
        <v>918</v>
      </c>
      <c r="BF305" s="41" t="s">
        <v>918</v>
      </c>
      <c r="BG305" s="41" t="b">
        <v>0</v>
      </c>
      <c r="BH305" s="41" t="b">
        <v>0</v>
      </c>
      <c r="BK305" s="41" t="s">
        <v>463</v>
      </c>
      <c r="BL305" s="41" t="s">
        <v>463</v>
      </c>
    </row>
    <row r="306" spans="1:64" ht="15" x14ac:dyDescent="0.25">
      <c r="A306" s="55" t="s">
        <v>760</v>
      </c>
      <c r="B306" s="142">
        <v>10</v>
      </c>
      <c r="C306" s="142"/>
      <c r="D306" s="151" t="s">
        <v>75</v>
      </c>
      <c r="E306" s="151"/>
      <c r="F306" s="91"/>
      <c r="G306" s="91"/>
      <c r="H306" s="182"/>
      <c r="I306" s="88" t="s">
        <v>976</v>
      </c>
      <c r="J306" s="90"/>
      <c r="K306" s="107" t="str">
        <f t="shared" si="44"/>
        <v>0.00</v>
      </c>
      <c r="L306" s="108"/>
      <c r="M306" s="88" t="s">
        <v>976</v>
      </c>
      <c r="N306" s="90"/>
      <c r="O306" s="107" t="str">
        <f t="shared" si="45"/>
        <v>0.00</v>
      </c>
      <c r="P306" s="108"/>
      <c r="AD306" s="41">
        <f>ROW()</f>
        <v>306</v>
      </c>
      <c r="BB306" s="41" t="s">
        <v>1295</v>
      </c>
      <c r="BC306" s="41" t="s">
        <v>461</v>
      </c>
      <c r="BD306" s="42" t="b">
        <v>0</v>
      </c>
      <c r="BE306" s="41" t="s">
        <v>1137</v>
      </c>
      <c r="BF306" s="41" t="s">
        <v>1137</v>
      </c>
      <c r="BG306" s="41" t="b">
        <v>0</v>
      </c>
      <c r="BH306" s="41" t="b">
        <v>0</v>
      </c>
      <c r="BK306" s="41" t="s">
        <v>463</v>
      </c>
      <c r="BL306" s="41" t="s">
        <v>463</v>
      </c>
    </row>
    <row r="307" spans="1:64" ht="15" x14ac:dyDescent="0.25">
      <c r="A307" s="55" t="s">
        <v>760</v>
      </c>
      <c r="B307" s="142"/>
      <c r="C307" s="142"/>
      <c r="D307" s="249" t="s">
        <v>923</v>
      </c>
      <c r="E307" s="249"/>
      <c r="F307" s="249"/>
      <c r="G307" s="249"/>
      <c r="H307" s="249"/>
      <c r="I307" s="107" t="str" cm="1">
        <f t="array" ref="I307">TEXT(SUM(_xlfn.NUMBERVALUE(I292:J294),_xlfn.NUMBERVALUE(I296:J306)),"0.00")</f>
        <v>9994.00</v>
      </c>
      <c r="J307" s="108"/>
      <c r="K307" s="107" t="str" cm="1">
        <f t="array" ref="K307">TEXT(MIN(100,SUM(_xlfn.NUMBERVALUE(K292:L294),_xlfn.NUMBERVALUE(K296:L306))),"0.00")</f>
        <v>99.94</v>
      </c>
      <c r="L307" s="108"/>
      <c r="M307" s="107" t="str" cm="1">
        <f t="array" ref="M307">TEXT(SUM(_xlfn.NUMBERVALUE(M292:N294),_xlfn.NUMBERVALUE(M296:N306)),"0.00")</f>
        <v>86000000.00</v>
      </c>
      <c r="N307" s="108"/>
      <c r="O307" s="107" t="str" cm="1">
        <f t="array" ref="O307">TEXT(MIN(100,SUM(_xlfn.NUMBERVALUE(O292:P294),_xlfn.NUMBERVALUE(O296:P306))),"0.00")</f>
        <v>100.00</v>
      </c>
      <c r="P307" s="108"/>
      <c r="AD307" s="41">
        <f>ROW()</f>
        <v>307</v>
      </c>
      <c r="BB307" s="41" t="s">
        <v>1296</v>
      </c>
      <c r="BC307" s="41" t="s">
        <v>348</v>
      </c>
      <c r="BD307" s="42" t="b">
        <v>1</v>
      </c>
      <c r="BE307" s="41" t="str">
        <f>M316</f>
        <v>0</v>
      </c>
      <c r="BF307" s="41" t="str">
        <f>""&amp;M316</f>
        <v>0</v>
      </c>
      <c r="BG307" s="41" t="b">
        <v>1</v>
      </c>
      <c r="BH307" s="41" t="b">
        <v>0</v>
      </c>
      <c r="BK307" s="41" t="e">
        <f t="shared" ref="BK307:BK321" ca="1" si="46">_xlfn.FORMULATEXT(BE307)</f>
        <v>#N/A</v>
      </c>
      <c r="BL307" s="41" t="e">
        <f t="shared" ref="BL307:BL321" ca="1" si="47">_xlfn.FORMULATEXT(BE307)</f>
        <v>#N/A</v>
      </c>
    </row>
    <row r="308" spans="1:64" ht="14.45" customHeight="1" x14ac:dyDescent="0.25">
      <c r="A308" s="55" t="s">
        <v>760</v>
      </c>
      <c r="AD308" s="41">
        <f>ROW()</f>
        <v>308</v>
      </c>
      <c r="BB308" s="41" t="s">
        <v>1297</v>
      </c>
      <c r="BC308" s="41" t="s">
        <v>348</v>
      </c>
      <c r="BD308" s="42" t="b">
        <v>1</v>
      </c>
      <c r="BE308" s="41" t="str">
        <f>M317</f>
        <v>0</v>
      </c>
      <c r="BF308" s="41" t="str">
        <f>""&amp;M317</f>
        <v>0</v>
      </c>
      <c r="BG308" s="41" t="b">
        <v>1</v>
      </c>
      <c r="BH308" s="41" t="b">
        <v>0</v>
      </c>
      <c r="BK308" s="41" t="e">
        <f t="shared" ca="1" si="46"/>
        <v>#N/A</v>
      </c>
      <c r="BL308" s="41" t="e">
        <f t="shared" ca="1" si="47"/>
        <v>#N/A</v>
      </c>
    </row>
    <row r="309" spans="1:64" ht="15" x14ac:dyDescent="0.25">
      <c r="A309" s="55" t="s">
        <v>760</v>
      </c>
      <c r="B309" s="47" t="s">
        <v>1298</v>
      </c>
      <c r="N309" s="226" t="s">
        <v>44</v>
      </c>
      <c r="O309" s="227"/>
      <c r="P309" s="228"/>
      <c r="AD309" s="41">
        <f>ROW()</f>
        <v>309</v>
      </c>
      <c r="BB309" s="41" t="s">
        <v>1299</v>
      </c>
      <c r="BC309" s="41" t="s">
        <v>348</v>
      </c>
      <c r="BD309" s="42" t="b">
        <v>1</v>
      </c>
      <c r="BE309" s="41" t="str">
        <f>M318</f>
        <v>0</v>
      </c>
      <c r="BF309" s="41" t="str">
        <f>""&amp;M318</f>
        <v>0</v>
      </c>
      <c r="BG309" s="41" t="b">
        <v>1</v>
      </c>
      <c r="BH309" s="41" t="b">
        <v>0</v>
      </c>
      <c r="BK309" s="41" t="e">
        <f t="shared" ca="1" si="46"/>
        <v>#N/A</v>
      </c>
      <c r="BL309" s="41" t="e">
        <f t="shared" ca="1" si="47"/>
        <v>#N/A</v>
      </c>
    </row>
    <row r="310" spans="1:64" ht="15" x14ac:dyDescent="0.25">
      <c r="A310" s="55" t="s">
        <v>760</v>
      </c>
      <c r="AD310" s="41">
        <f>ROW()</f>
        <v>310</v>
      </c>
      <c r="BB310" s="41" t="s">
        <v>1300</v>
      </c>
      <c r="BC310" s="41" t="s">
        <v>348</v>
      </c>
      <c r="BD310" s="42" t="b">
        <v>1</v>
      </c>
      <c r="BE310" s="41" t="str">
        <f t="shared" ref="BE310:BE321" si="48">M320</f>
        <v>0</v>
      </c>
      <c r="BF310" s="41" t="str">
        <f t="shared" ref="BF310:BF321" si="49">""&amp;M320</f>
        <v>0</v>
      </c>
      <c r="BG310" s="41" t="b">
        <v>1</v>
      </c>
      <c r="BH310" s="41" t="b">
        <v>0</v>
      </c>
      <c r="BK310" s="41" t="e">
        <f t="shared" ca="1" si="46"/>
        <v>#N/A</v>
      </c>
      <c r="BL310" s="41" t="e">
        <f t="shared" ca="1" si="47"/>
        <v>#N/A</v>
      </c>
    </row>
    <row r="311" spans="1:64" ht="15" x14ac:dyDescent="0.25">
      <c r="A311" s="55" t="s">
        <v>760</v>
      </c>
      <c r="B311" s="45" t="s">
        <v>1301</v>
      </c>
      <c r="AD311" s="41">
        <f>ROW()</f>
        <v>311</v>
      </c>
      <c r="BB311" s="41" t="s">
        <v>1302</v>
      </c>
      <c r="BC311" s="41" t="s">
        <v>348</v>
      </c>
      <c r="BD311" s="42" t="b">
        <v>1</v>
      </c>
      <c r="BE311" s="41" t="str">
        <f t="shared" si="48"/>
        <v>0</v>
      </c>
      <c r="BF311" s="41" t="str">
        <f t="shared" si="49"/>
        <v>0</v>
      </c>
      <c r="BG311" s="41" t="b">
        <v>1</v>
      </c>
      <c r="BH311" s="41" t="b">
        <v>0</v>
      </c>
      <c r="BK311" s="41" t="e">
        <f t="shared" ca="1" si="46"/>
        <v>#N/A</v>
      </c>
      <c r="BL311" s="41" t="e">
        <f t="shared" ca="1" si="47"/>
        <v>#N/A</v>
      </c>
    </row>
    <row r="312" spans="1:64" ht="15" x14ac:dyDescent="0.25">
      <c r="A312" s="55" t="s">
        <v>760</v>
      </c>
      <c r="AD312" s="41">
        <f>ROW()</f>
        <v>312</v>
      </c>
      <c r="BB312" s="41" t="s">
        <v>1303</v>
      </c>
      <c r="BC312" s="41" t="s">
        <v>348</v>
      </c>
      <c r="BD312" s="42" t="b">
        <v>1</v>
      </c>
      <c r="BE312" s="41" t="str">
        <f t="shared" si="48"/>
        <v>0</v>
      </c>
      <c r="BF312" s="41" t="str">
        <f t="shared" si="49"/>
        <v>0</v>
      </c>
      <c r="BG312" s="41" t="b">
        <v>1</v>
      </c>
      <c r="BH312" s="41" t="b">
        <v>0</v>
      </c>
      <c r="BK312" s="41" t="e">
        <f t="shared" ca="1" si="46"/>
        <v>#N/A</v>
      </c>
      <c r="BL312" s="41" t="e">
        <f t="shared" ca="1" si="47"/>
        <v>#N/A</v>
      </c>
    </row>
    <row r="313" spans="1:64" ht="15" x14ac:dyDescent="0.25">
      <c r="A313" s="55" t="s">
        <v>760</v>
      </c>
      <c r="B313" s="152" t="s">
        <v>1259</v>
      </c>
      <c r="C313" s="152"/>
      <c r="D313" s="152" t="s">
        <v>1260</v>
      </c>
      <c r="E313" s="152"/>
      <c r="F313" s="152"/>
      <c r="G313" s="152"/>
      <c r="H313" s="152"/>
      <c r="I313" s="155" t="s">
        <v>1261</v>
      </c>
      <c r="J313" s="155"/>
      <c r="K313" s="155"/>
      <c r="L313" s="155"/>
      <c r="M313" s="155" t="s">
        <v>1262</v>
      </c>
      <c r="N313" s="155"/>
      <c r="O313" s="155"/>
      <c r="P313" s="155"/>
      <c r="AD313" s="41">
        <f>ROW()</f>
        <v>313</v>
      </c>
      <c r="BB313" s="41" t="s">
        <v>1304</v>
      </c>
      <c r="BC313" s="41" t="s">
        <v>348</v>
      </c>
      <c r="BD313" s="42" t="b">
        <v>1</v>
      </c>
      <c r="BE313" s="41" t="str">
        <f t="shared" si="48"/>
        <v>0</v>
      </c>
      <c r="BF313" s="41" t="str">
        <f t="shared" si="49"/>
        <v>0</v>
      </c>
      <c r="BG313" s="41" t="b">
        <v>1</v>
      </c>
      <c r="BH313" s="41" t="b">
        <v>0</v>
      </c>
      <c r="BK313" s="41" t="e">
        <f t="shared" ca="1" si="46"/>
        <v>#N/A</v>
      </c>
      <c r="BL313" s="41" t="e">
        <f t="shared" ca="1" si="47"/>
        <v>#N/A</v>
      </c>
    </row>
    <row r="314" spans="1:64" ht="15" x14ac:dyDescent="0.25">
      <c r="A314" s="55" t="s">
        <v>760</v>
      </c>
      <c r="B314" s="152"/>
      <c r="C314" s="152"/>
      <c r="D314" s="152"/>
      <c r="E314" s="152"/>
      <c r="F314" s="152"/>
      <c r="G314" s="152"/>
      <c r="H314" s="152"/>
      <c r="I314" s="155" t="s">
        <v>918</v>
      </c>
      <c r="J314" s="155"/>
      <c r="K314" s="155" t="s">
        <v>1098</v>
      </c>
      <c r="L314" s="155"/>
      <c r="M314" s="155" t="s">
        <v>918</v>
      </c>
      <c r="N314" s="155"/>
      <c r="O314" s="155" t="s">
        <v>1098</v>
      </c>
      <c r="P314" s="155"/>
      <c r="AD314" s="41">
        <f>ROW()</f>
        <v>314</v>
      </c>
      <c r="BB314" s="41" t="s">
        <v>1305</v>
      </c>
      <c r="BC314" s="41" t="s">
        <v>348</v>
      </c>
      <c r="BD314" s="42" t="b">
        <v>1</v>
      </c>
      <c r="BE314" s="41" t="str">
        <f t="shared" si="48"/>
        <v>0</v>
      </c>
      <c r="BF314" s="41" t="str">
        <f t="shared" si="49"/>
        <v>0</v>
      </c>
      <c r="BG314" s="41" t="b">
        <v>1</v>
      </c>
      <c r="BH314" s="41" t="b">
        <v>0</v>
      </c>
      <c r="BK314" s="41" t="e">
        <f t="shared" ca="1" si="46"/>
        <v>#N/A</v>
      </c>
      <c r="BL314" s="41" t="e">
        <f t="shared" ca="1" si="47"/>
        <v>#N/A</v>
      </c>
    </row>
    <row r="315" spans="1:64" ht="15" x14ac:dyDescent="0.25">
      <c r="A315" s="55" t="s">
        <v>760</v>
      </c>
      <c r="B315" s="142">
        <v>1</v>
      </c>
      <c r="C315" s="142"/>
      <c r="D315" s="151" t="s">
        <v>1265</v>
      </c>
      <c r="E315" s="151"/>
      <c r="F315" s="151"/>
      <c r="G315" s="151"/>
      <c r="H315" s="151"/>
      <c r="I315" s="153"/>
      <c r="J315" s="153"/>
      <c r="K315" s="153"/>
      <c r="L315" s="153"/>
      <c r="M315" s="153"/>
      <c r="N315" s="153"/>
      <c r="O315" s="154"/>
      <c r="P315" s="154"/>
      <c r="AD315" s="41">
        <f>ROW()</f>
        <v>315</v>
      </c>
      <c r="BB315" s="41" t="s">
        <v>1306</v>
      </c>
      <c r="BC315" s="41" t="s">
        <v>348</v>
      </c>
      <c r="BD315" s="42" t="b">
        <v>1</v>
      </c>
      <c r="BE315" s="41" t="str">
        <f t="shared" si="48"/>
        <v>0</v>
      </c>
      <c r="BF315" s="41" t="str">
        <f t="shared" si="49"/>
        <v>0</v>
      </c>
      <c r="BG315" s="41" t="b">
        <v>1</v>
      </c>
      <c r="BH315" s="41" t="b">
        <v>0</v>
      </c>
      <c r="BK315" s="41" t="e">
        <f t="shared" ca="1" si="46"/>
        <v>#N/A</v>
      </c>
      <c r="BL315" s="41" t="e">
        <f t="shared" ca="1" si="47"/>
        <v>#N/A</v>
      </c>
    </row>
    <row r="316" spans="1:64" ht="15" x14ac:dyDescent="0.25">
      <c r="A316" s="55" t="s">
        <v>760</v>
      </c>
      <c r="B316" s="142"/>
      <c r="C316" s="142"/>
      <c r="D316" s="151" t="s">
        <v>1267</v>
      </c>
      <c r="E316" s="151"/>
      <c r="F316" s="151"/>
      <c r="G316" s="151"/>
      <c r="H316" s="151"/>
      <c r="I316" s="88" t="s">
        <v>976</v>
      </c>
      <c r="J316" s="90"/>
      <c r="K316" s="107" t="str">
        <f>IF(I316&lt;&gt;"",IF(($I$307+$I$331)=0,"0.00",TEXT(ROUND(I316/($I$307+$I$331)*100,2),"0.00")),"0.00")</f>
        <v>0.00</v>
      </c>
      <c r="L316" s="108"/>
      <c r="M316" s="88" t="s">
        <v>976</v>
      </c>
      <c r="N316" s="90"/>
      <c r="O316" s="107" t="str">
        <f>IF(M316&lt;&gt;"",IF(($M$307+$M$331)=0,"0.00",TEXT(ROUND(M316/($M$307+$M$331)*100,2),"0.00")),"0.00")</f>
        <v>0.00</v>
      </c>
      <c r="P316" s="108"/>
      <c r="AD316" s="41">
        <f>ROW()</f>
        <v>316</v>
      </c>
      <c r="BB316" s="41" t="s">
        <v>1307</v>
      </c>
      <c r="BC316" s="41" t="s">
        <v>348</v>
      </c>
      <c r="BD316" s="42" t="b">
        <v>1</v>
      </c>
      <c r="BE316" s="41" t="str">
        <f t="shared" si="48"/>
        <v>0</v>
      </c>
      <c r="BF316" s="41" t="str">
        <f t="shared" si="49"/>
        <v>0</v>
      </c>
      <c r="BG316" s="41" t="b">
        <v>1</v>
      </c>
      <c r="BH316" s="41" t="b">
        <v>0</v>
      </c>
      <c r="BK316" s="41" t="e">
        <f t="shared" ca="1" si="46"/>
        <v>#N/A</v>
      </c>
      <c r="BL316" s="41" t="e">
        <f t="shared" ca="1" si="47"/>
        <v>#N/A</v>
      </c>
    </row>
    <row r="317" spans="1:64" ht="15" x14ac:dyDescent="0.25">
      <c r="A317" s="55" t="s">
        <v>760</v>
      </c>
      <c r="B317" s="142"/>
      <c r="C317" s="142"/>
      <c r="D317" s="151" t="s">
        <v>1269</v>
      </c>
      <c r="E317" s="151"/>
      <c r="F317" s="151"/>
      <c r="G317" s="151"/>
      <c r="H317" s="151"/>
      <c r="I317" s="88" t="s">
        <v>976</v>
      </c>
      <c r="J317" s="90"/>
      <c r="K317" s="107" t="str">
        <f>IF(I317&lt;&gt;"",IF(($I$307+$I$331)=0,"0.00",TEXT(ROUND(I317/($I$307+$I$331)*100,2),"0.00")),"0.00")</f>
        <v>0.00</v>
      </c>
      <c r="L317" s="108"/>
      <c r="M317" s="88" t="s">
        <v>976</v>
      </c>
      <c r="N317" s="90"/>
      <c r="O317" s="107" t="str">
        <f>IF(M317&lt;&gt;"",IF(($M$307+$M$331)=0,"0.00",TEXT(ROUND(M317/($M$307+$M$331)*100,2),"0.00")),"0.00")</f>
        <v>0.00</v>
      </c>
      <c r="P317" s="108"/>
      <c r="AD317" s="41">
        <f>ROW()</f>
        <v>317</v>
      </c>
      <c r="BB317" s="41" t="s">
        <v>1308</v>
      </c>
      <c r="BC317" s="41" t="s">
        <v>348</v>
      </c>
      <c r="BD317" s="42" t="b">
        <v>1</v>
      </c>
      <c r="BE317" s="41" t="str">
        <f t="shared" si="48"/>
        <v>0</v>
      </c>
      <c r="BF317" s="41" t="str">
        <f t="shared" si="49"/>
        <v>0</v>
      </c>
      <c r="BG317" s="41" t="b">
        <v>1</v>
      </c>
      <c r="BH317" s="41" t="b">
        <v>0</v>
      </c>
      <c r="BK317" s="41" t="e">
        <f t="shared" ca="1" si="46"/>
        <v>#N/A</v>
      </c>
      <c r="BL317" s="41" t="e">
        <f t="shared" ca="1" si="47"/>
        <v>#N/A</v>
      </c>
    </row>
    <row r="318" spans="1:64" ht="15" x14ac:dyDescent="0.25">
      <c r="A318" s="55" t="s">
        <v>760</v>
      </c>
      <c r="B318" s="142"/>
      <c r="C318" s="142"/>
      <c r="D318" s="151" t="s">
        <v>1271</v>
      </c>
      <c r="E318" s="151"/>
      <c r="F318" s="151"/>
      <c r="G318" s="151"/>
      <c r="H318" s="151"/>
      <c r="I318" s="88" t="s">
        <v>976</v>
      </c>
      <c r="J318" s="90"/>
      <c r="K318" s="107" t="str">
        <f>IF(I318&lt;&gt;"",IF(($I$307+$I$331)=0,"0.00",TEXT(ROUND(I318/($I$307+$I$331)*100,2),"0.00")),"0.00")</f>
        <v>0.00</v>
      </c>
      <c r="L318" s="108"/>
      <c r="M318" s="88" t="s">
        <v>976</v>
      </c>
      <c r="N318" s="90"/>
      <c r="O318" s="107" t="str">
        <f>IF(M318&lt;&gt;"",IF(($M$307+$M$331)=0,"0.00",TEXT(ROUND(M318/($M$307+$M$331)*100,2),"0.00")),"0.00")</f>
        <v>0.00</v>
      </c>
      <c r="P318" s="108"/>
      <c r="AD318" s="41">
        <f>ROW()</f>
        <v>318</v>
      </c>
      <c r="BB318" s="41" t="s">
        <v>1309</v>
      </c>
      <c r="BC318" s="41" t="s">
        <v>348</v>
      </c>
      <c r="BD318" s="42" t="b">
        <v>1</v>
      </c>
      <c r="BE318" s="41" t="str">
        <f t="shared" si="48"/>
        <v>0</v>
      </c>
      <c r="BF318" s="41" t="str">
        <f t="shared" si="49"/>
        <v>0</v>
      </c>
      <c r="BG318" s="41" t="b">
        <v>1</v>
      </c>
      <c r="BH318" s="41" t="b">
        <v>0</v>
      </c>
      <c r="BK318" s="41" t="e">
        <f t="shared" ca="1" si="46"/>
        <v>#N/A</v>
      </c>
      <c r="BL318" s="41" t="e">
        <f t="shared" ca="1" si="47"/>
        <v>#N/A</v>
      </c>
    </row>
    <row r="319" spans="1:64" ht="15" x14ac:dyDescent="0.25">
      <c r="A319" s="55" t="s">
        <v>760</v>
      </c>
      <c r="B319" s="142">
        <v>2</v>
      </c>
      <c r="C319" s="142"/>
      <c r="D319" s="151" t="s">
        <v>1273</v>
      </c>
      <c r="E319" s="151"/>
      <c r="F319" s="151"/>
      <c r="G319" s="151"/>
      <c r="H319" s="151"/>
      <c r="I319" s="149"/>
      <c r="J319" s="149"/>
      <c r="K319" s="150"/>
      <c r="L319" s="150"/>
      <c r="M319" s="149"/>
      <c r="N319" s="149"/>
      <c r="O319" s="150"/>
      <c r="P319" s="150"/>
      <c r="AD319" s="41">
        <f>ROW()</f>
        <v>319</v>
      </c>
      <c r="BB319" s="41" t="s">
        <v>1310</v>
      </c>
      <c r="BC319" s="41" t="s">
        <v>348</v>
      </c>
      <c r="BD319" s="42" t="b">
        <v>1</v>
      </c>
      <c r="BE319" s="41" t="str">
        <f t="shared" si="48"/>
        <v>0</v>
      </c>
      <c r="BF319" s="41" t="str">
        <f t="shared" si="49"/>
        <v>0</v>
      </c>
      <c r="BG319" s="41" t="b">
        <v>1</v>
      </c>
      <c r="BH319" s="41" t="b">
        <v>0</v>
      </c>
      <c r="BK319" s="41" t="e">
        <f t="shared" ca="1" si="46"/>
        <v>#N/A</v>
      </c>
      <c r="BL319" s="41" t="e">
        <f t="shared" ca="1" si="47"/>
        <v>#N/A</v>
      </c>
    </row>
    <row r="320" spans="1:64" ht="15" x14ac:dyDescent="0.25">
      <c r="A320" s="55" t="s">
        <v>760</v>
      </c>
      <c r="B320" s="142"/>
      <c r="C320" s="142"/>
      <c r="D320" s="151" t="s">
        <v>1275</v>
      </c>
      <c r="E320" s="151"/>
      <c r="F320" s="151"/>
      <c r="G320" s="151"/>
      <c r="H320" s="151"/>
      <c r="I320" s="88" t="s">
        <v>976</v>
      </c>
      <c r="J320" s="90"/>
      <c r="K320" s="107" t="str">
        <f t="shared" ref="K320:K330" si="50">IF(I320&lt;&gt;"",IF(($I$307+$I$331)=0,"0.00",TEXT(ROUND(I320/($I$307+$I$331)*100,2),"0.00")),"0.00")</f>
        <v>0.00</v>
      </c>
      <c r="L320" s="108"/>
      <c r="M320" s="88" t="s">
        <v>976</v>
      </c>
      <c r="N320" s="90"/>
      <c r="O320" s="107" t="str">
        <f t="shared" ref="O320:O330" si="51">IF(M320&lt;&gt;"",IF(($M$307+$M$331)=0,"0.00",TEXT(ROUND(M320/($M$307+$M$331)*100,2),"0.00")),"0.00")</f>
        <v>0.00</v>
      </c>
      <c r="P320" s="108"/>
      <c r="AD320" s="41">
        <f>ROW()</f>
        <v>320</v>
      </c>
      <c r="BB320" s="41" t="s">
        <v>1311</v>
      </c>
      <c r="BC320" s="41" t="s">
        <v>348</v>
      </c>
      <c r="BD320" s="42" t="b">
        <v>1</v>
      </c>
      <c r="BE320" s="41" t="str">
        <f t="shared" si="48"/>
        <v>0</v>
      </c>
      <c r="BF320" s="41" t="str">
        <f t="shared" si="49"/>
        <v>0</v>
      </c>
      <c r="BG320" s="41" t="b">
        <v>1</v>
      </c>
      <c r="BH320" s="41" t="b">
        <v>0</v>
      </c>
      <c r="BK320" s="41" t="e">
        <f t="shared" ca="1" si="46"/>
        <v>#N/A</v>
      </c>
      <c r="BL320" s="41" t="e">
        <f t="shared" ca="1" si="47"/>
        <v>#N/A</v>
      </c>
    </row>
    <row r="321" spans="1:64" ht="15" x14ac:dyDescent="0.25">
      <c r="A321" s="55" t="s">
        <v>760</v>
      </c>
      <c r="B321" s="142"/>
      <c r="C321" s="142"/>
      <c r="D321" s="151" t="s">
        <v>1277</v>
      </c>
      <c r="E321" s="151"/>
      <c r="F321" s="151"/>
      <c r="G321" s="151"/>
      <c r="H321" s="151"/>
      <c r="I321" s="88" t="s">
        <v>976</v>
      </c>
      <c r="J321" s="90"/>
      <c r="K321" s="107" t="str">
        <f t="shared" si="50"/>
        <v>0.00</v>
      </c>
      <c r="L321" s="108"/>
      <c r="M321" s="88" t="s">
        <v>976</v>
      </c>
      <c r="N321" s="90"/>
      <c r="O321" s="107" t="str">
        <f t="shared" si="51"/>
        <v>0.00</v>
      </c>
      <c r="P321" s="108"/>
      <c r="AD321" s="41">
        <f>ROW()</f>
        <v>321</v>
      </c>
      <c r="BB321" s="41" t="s">
        <v>1312</v>
      </c>
      <c r="BC321" s="41" t="s">
        <v>348</v>
      </c>
      <c r="BD321" s="42" t="b">
        <v>1</v>
      </c>
      <c r="BE321" s="41" t="str">
        <f t="shared" si="48"/>
        <v>0.00</v>
      </c>
      <c r="BF321" s="41" t="str">
        <f t="shared" si="49"/>
        <v>0.00</v>
      </c>
      <c r="BG321" s="41" t="b">
        <v>0</v>
      </c>
      <c r="BH321" s="41" t="b">
        <v>0</v>
      </c>
      <c r="BK321" s="41" t="e">
        <f t="shared" ca="1" si="46"/>
        <v>#N/A</v>
      </c>
      <c r="BL321" s="41" t="e">
        <f t="shared" ca="1" si="47"/>
        <v>#N/A</v>
      </c>
    </row>
    <row r="322" spans="1:64" ht="15" x14ac:dyDescent="0.25">
      <c r="A322" s="55" t="s">
        <v>760</v>
      </c>
      <c r="B322" s="142"/>
      <c r="C322" s="142"/>
      <c r="D322" s="151" t="s">
        <v>1279</v>
      </c>
      <c r="E322" s="151"/>
      <c r="F322" s="151"/>
      <c r="G322" s="151"/>
      <c r="H322" s="151"/>
      <c r="I322" s="88" t="s">
        <v>976</v>
      </c>
      <c r="J322" s="90"/>
      <c r="K322" s="107" t="str">
        <f t="shared" si="50"/>
        <v>0.00</v>
      </c>
      <c r="L322" s="108"/>
      <c r="M322" s="88" t="s">
        <v>976</v>
      </c>
      <c r="N322" s="90"/>
      <c r="O322" s="107" t="str">
        <f t="shared" si="51"/>
        <v>0.00</v>
      </c>
      <c r="P322" s="108"/>
      <c r="AD322" s="41">
        <f>ROW()</f>
        <v>322</v>
      </c>
      <c r="BB322" s="41" t="s">
        <v>1313</v>
      </c>
      <c r="BC322" s="41" t="s">
        <v>461</v>
      </c>
      <c r="BD322" s="42" t="b">
        <v>0</v>
      </c>
      <c r="BE322" s="41" t="s">
        <v>1215</v>
      </c>
      <c r="BF322" s="41" t="s">
        <v>1215</v>
      </c>
      <c r="BG322" s="41" t="b">
        <v>0</v>
      </c>
      <c r="BH322" s="41" t="b">
        <v>0</v>
      </c>
      <c r="BK322" s="41" t="s">
        <v>463</v>
      </c>
      <c r="BL322" s="41" t="s">
        <v>463</v>
      </c>
    </row>
    <row r="323" spans="1:64" ht="15" x14ac:dyDescent="0.25">
      <c r="A323" s="55" t="s">
        <v>760</v>
      </c>
      <c r="B323" s="142">
        <v>3</v>
      </c>
      <c r="C323" s="142"/>
      <c r="D323" s="151" t="s">
        <v>1281</v>
      </c>
      <c r="E323" s="151"/>
      <c r="F323" s="151"/>
      <c r="G323" s="151"/>
      <c r="H323" s="151"/>
      <c r="I323" s="88" t="s">
        <v>976</v>
      </c>
      <c r="J323" s="90"/>
      <c r="K323" s="107" t="str">
        <f t="shared" si="50"/>
        <v>0.00</v>
      </c>
      <c r="L323" s="108"/>
      <c r="M323" s="88" t="s">
        <v>976</v>
      </c>
      <c r="N323" s="90"/>
      <c r="O323" s="107" t="str">
        <f t="shared" si="51"/>
        <v>0.00</v>
      </c>
      <c r="P323" s="108"/>
      <c r="AD323" s="41">
        <f>ROW()</f>
        <v>323</v>
      </c>
      <c r="BB323" s="41" t="s">
        <v>1314</v>
      </c>
      <c r="BC323" s="41" t="s">
        <v>461</v>
      </c>
      <c r="BD323" s="42" t="b">
        <v>0</v>
      </c>
      <c r="BE323" s="41" t="s">
        <v>1098</v>
      </c>
      <c r="BF323" s="41" t="s">
        <v>1098</v>
      </c>
      <c r="BG323" s="41" t="b">
        <v>0</v>
      </c>
      <c r="BH323" s="41" t="b">
        <v>0</v>
      </c>
      <c r="BK323" s="41" t="s">
        <v>463</v>
      </c>
      <c r="BL323" s="41" t="s">
        <v>463</v>
      </c>
    </row>
    <row r="324" spans="1:64" ht="15" x14ac:dyDescent="0.25">
      <c r="A324" s="55" t="s">
        <v>760</v>
      </c>
      <c r="B324" s="142">
        <v>4</v>
      </c>
      <c r="C324" s="142"/>
      <c r="D324" s="151" t="s">
        <v>1283</v>
      </c>
      <c r="E324" s="151"/>
      <c r="F324" s="151"/>
      <c r="G324" s="151"/>
      <c r="H324" s="151"/>
      <c r="I324" s="88" t="s">
        <v>976</v>
      </c>
      <c r="J324" s="90"/>
      <c r="K324" s="107" t="str">
        <f t="shared" si="50"/>
        <v>0.00</v>
      </c>
      <c r="L324" s="108"/>
      <c r="M324" s="88" t="s">
        <v>976</v>
      </c>
      <c r="N324" s="90"/>
      <c r="O324" s="107" t="str">
        <f t="shared" si="51"/>
        <v>0.00</v>
      </c>
      <c r="P324" s="108"/>
      <c r="AD324" s="41">
        <f>ROW()</f>
        <v>324</v>
      </c>
      <c r="BB324" s="41" t="s">
        <v>1315</v>
      </c>
      <c r="BC324" s="41" t="s">
        <v>461</v>
      </c>
      <c r="BD324" s="42" t="b">
        <v>0</v>
      </c>
      <c r="BE324" s="41" t="s">
        <v>1137</v>
      </c>
      <c r="BF324" s="41" t="s">
        <v>1137</v>
      </c>
      <c r="BG324" s="41" t="b">
        <v>0</v>
      </c>
      <c r="BH324" s="41" t="b">
        <v>0</v>
      </c>
      <c r="BK324" s="41" t="s">
        <v>463</v>
      </c>
      <c r="BL324" s="41" t="s">
        <v>463</v>
      </c>
    </row>
    <row r="325" spans="1:64" ht="15" x14ac:dyDescent="0.25">
      <c r="A325" s="55" t="s">
        <v>760</v>
      </c>
      <c r="B325" s="142">
        <v>5</v>
      </c>
      <c r="C325" s="142"/>
      <c r="D325" s="151" t="s">
        <v>1285</v>
      </c>
      <c r="E325" s="151"/>
      <c r="F325" s="151"/>
      <c r="G325" s="151"/>
      <c r="H325" s="151"/>
      <c r="I325" s="88" t="s">
        <v>976</v>
      </c>
      <c r="J325" s="90"/>
      <c r="K325" s="107" t="str">
        <f t="shared" si="50"/>
        <v>0.00</v>
      </c>
      <c r="L325" s="108"/>
      <c r="M325" s="88" t="s">
        <v>976</v>
      </c>
      <c r="N325" s="90"/>
      <c r="O325" s="107" t="str">
        <f t="shared" si="51"/>
        <v>0.00</v>
      </c>
      <c r="P325" s="108"/>
      <c r="AD325" s="41">
        <f>ROW()</f>
        <v>325</v>
      </c>
      <c r="BB325" s="41" t="s">
        <v>1316</v>
      </c>
      <c r="BC325" s="41" t="s">
        <v>348</v>
      </c>
      <c r="BD325" s="42" t="b">
        <v>1</v>
      </c>
      <c r="BE325" s="41" t="str">
        <f>O316</f>
        <v>0.00</v>
      </c>
      <c r="BF325" s="41" t="str">
        <f>""&amp;O316</f>
        <v>0.00</v>
      </c>
      <c r="BG325" s="41" t="b">
        <v>0</v>
      </c>
      <c r="BH325" s="41" t="b">
        <v>0</v>
      </c>
      <c r="BK325" s="41" t="e">
        <f t="shared" ref="BK325:BK347" ca="1" si="52">_xlfn.FORMULATEXT(BE325)</f>
        <v>#N/A</v>
      </c>
      <c r="BL325" s="41" t="e">
        <f t="shared" ref="BL325:BL347" ca="1" si="53">_xlfn.FORMULATEXT(BE325)</f>
        <v>#N/A</v>
      </c>
    </row>
    <row r="326" spans="1:64" ht="15" x14ac:dyDescent="0.25">
      <c r="A326" s="55" t="s">
        <v>760</v>
      </c>
      <c r="B326" s="142">
        <v>6</v>
      </c>
      <c r="C326" s="142"/>
      <c r="D326" s="151" t="s">
        <v>1287</v>
      </c>
      <c r="E326" s="151"/>
      <c r="F326" s="151"/>
      <c r="G326" s="151"/>
      <c r="H326" s="151"/>
      <c r="I326" s="88" t="s">
        <v>976</v>
      </c>
      <c r="J326" s="90"/>
      <c r="K326" s="107" t="str">
        <f t="shared" si="50"/>
        <v>0.00</v>
      </c>
      <c r="L326" s="108"/>
      <c r="M326" s="88" t="s">
        <v>976</v>
      </c>
      <c r="N326" s="90"/>
      <c r="O326" s="107" t="str">
        <f t="shared" si="51"/>
        <v>0.00</v>
      </c>
      <c r="P326" s="108"/>
      <c r="AD326" s="41">
        <f>ROW()</f>
        <v>326</v>
      </c>
      <c r="BB326" s="41" t="s">
        <v>1317</v>
      </c>
      <c r="BC326" s="41" t="s">
        <v>348</v>
      </c>
      <c r="BD326" s="42" t="b">
        <v>1</v>
      </c>
      <c r="BE326" s="41" t="str">
        <f>O317</f>
        <v>0.00</v>
      </c>
      <c r="BF326" s="41" t="str">
        <f>""&amp;O317</f>
        <v>0.00</v>
      </c>
      <c r="BG326" s="41" t="b">
        <v>0</v>
      </c>
      <c r="BH326" s="41" t="b">
        <v>0</v>
      </c>
      <c r="BK326" s="41" t="e">
        <f t="shared" ca="1" si="52"/>
        <v>#N/A</v>
      </c>
      <c r="BL326" s="41" t="e">
        <f t="shared" ca="1" si="53"/>
        <v>#N/A</v>
      </c>
    </row>
    <row r="327" spans="1:64" ht="15" x14ac:dyDescent="0.25">
      <c r="A327" s="55" t="s">
        <v>760</v>
      </c>
      <c r="B327" s="142">
        <v>7</v>
      </c>
      <c r="C327" s="142"/>
      <c r="D327" s="151" t="s">
        <v>1289</v>
      </c>
      <c r="E327" s="151"/>
      <c r="F327" s="151"/>
      <c r="G327" s="151"/>
      <c r="H327" s="151"/>
      <c r="I327" s="88" t="s">
        <v>976</v>
      </c>
      <c r="J327" s="90"/>
      <c r="K327" s="107" t="str">
        <f t="shared" si="50"/>
        <v>0.00</v>
      </c>
      <c r="L327" s="108"/>
      <c r="M327" s="88" t="s">
        <v>976</v>
      </c>
      <c r="N327" s="90"/>
      <c r="O327" s="107" t="str">
        <f t="shared" si="51"/>
        <v>0.00</v>
      </c>
      <c r="P327" s="108"/>
      <c r="AD327" s="41">
        <f>ROW()</f>
        <v>327</v>
      </c>
      <c r="BB327" s="41" t="s">
        <v>1318</v>
      </c>
      <c r="BC327" s="41" t="s">
        <v>348</v>
      </c>
      <c r="BD327" s="42" t="b">
        <v>1</v>
      </c>
      <c r="BE327" s="41" t="str">
        <f>O318</f>
        <v>0.00</v>
      </c>
      <c r="BF327" s="41" t="str">
        <f>""&amp;O318</f>
        <v>0.00</v>
      </c>
      <c r="BG327" s="41" t="b">
        <v>0</v>
      </c>
      <c r="BH327" s="41" t="b">
        <v>0</v>
      </c>
      <c r="BK327" s="41" t="e">
        <f t="shared" ca="1" si="52"/>
        <v>#N/A</v>
      </c>
      <c r="BL327" s="41" t="e">
        <f t="shared" ca="1" si="53"/>
        <v>#N/A</v>
      </c>
    </row>
    <row r="328" spans="1:64" ht="15" x14ac:dyDescent="0.25">
      <c r="A328" s="55" t="s">
        <v>760</v>
      </c>
      <c r="B328" s="142">
        <v>8</v>
      </c>
      <c r="C328" s="142"/>
      <c r="D328" s="151" t="s">
        <v>1291</v>
      </c>
      <c r="E328" s="151"/>
      <c r="F328" s="151"/>
      <c r="G328" s="151"/>
      <c r="H328" s="151"/>
      <c r="I328" s="88" t="s">
        <v>976</v>
      </c>
      <c r="J328" s="90"/>
      <c r="K328" s="107" t="str">
        <f t="shared" si="50"/>
        <v>0.00</v>
      </c>
      <c r="L328" s="108"/>
      <c r="M328" s="88" t="s">
        <v>976</v>
      </c>
      <c r="N328" s="90"/>
      <c r="O328" s="107" t="str">
        <f t="shared" si="51"/>
        <v>0.00</v>
      </c>
      <c r="P328" s="108"/>
      <c r="AD328" s="41">
        <f>ROW()</f>
        <v>328</v>
      </c>
      <c r="BB328" s="41" t="s">
        <v>1319</v>
      </c>
      <c r="BC328" s="41" t="s">
        <v>348</v>
      </c>
      <c r="BD328" s="42" t="b">
        <v>1</v>
      </c>
      <c r="BE328" s="41" t="str">
        <f t="shared" ref="BE328:BE339" si="54">O320</f>
        <v>0.00</v>
      </c>
      <c r="BF328" s="41" t="str">
        <f t="shared" ref="BF328:BF339" si="55">""&amp;O320</f>
        <v>0.00</v>
      </c>
      <c r="BG328" s="41" t="b">
        <v>0</v>
      </c>
      <c r="BH328" s="41" t="b">
        <v>0</v>
      </c>
      <c r="BK328" s="41" t="e">
        <f t="shared" ca="1" si="52"/>
        <v>#N/A</v>
      </c>
      <c r="BL328" s="41" t="e">
        <f t="shared" ca="1" si="53"/>
        <v>#N/A</v>
      </c>
    </row>
    <row r="329" spans="1:64" ht="15" x14ac:dyDescent="0.25">
      <c r="A329" s="55" t="s">
        <v>760</v>
      </c>
      <c r="B329" s="142">
        <v>9</v>
      </c>
      <c r="C329" s="142"/>
      <c r="D329" s="235" t="s">
        <v>1293</v>
      </c>
      <c r="E329" s="235"/>
      <c r="F329" s="236"/>
      <c r="G329" s="236"/>
      <c r="H329" s="236"/>
      <c r="I329" s="88" t="s">
        <v>976</v>
      </c>
      <c r="J329" s="90"/>
      <c r="K329" s="107" t="str">
        <f t="shared" si="50"/>
        <v>0.00</v>
      </c>
      <c r="L329" s="108"/>
      <c r="M329" s="88" t="s">
        <v>976</v>
      </c>
      <c r="N329" s="90"/>
      <c r="O329" s="107" t="str">
        <f t="shared" si="51"/>
        <v>0.00</v>
      </c>
      <c r="P329" s="108"/>
      <c r="AD329" s="41">
        <f>ROW()</f>
        <v>329</v>
      </c>
      <c r="BB329" s="41" t="s">
        <v>1320</v>
      </c>
      <c r="BC329" s="41" t="s">
        <v>348</v>
      </c>
      <c r="BD329" s="42" t="b">
        <v>1</v>
      </c>
      <c r="BE329" s="41" t="str">
        <f t="shared" si="54"/>
        <v>0.00</v>
      </c>
      <c r="BF329" s="41" t="str">
        <f t="shared" si="55"/>
        <v>0.00</v>
      </c>
      <c r="BG329" s="41" t="b">
        <v>0</v>
      </c>
      <c r="BH329" s="41" t="b">
        <v>0</v>
      </c>
      <c r="BK329" s="41" t="e">
        <f t="shared" ca="1" si="52"/>
        <v>#N/A</v>
      </c>
      <c r="BL329" s="41" t="e">
        <f t="shared" ca="1" si="53"/>
        <v>#N/A</v>
      </c>
    </row>
    <row r="330" spans="1:64" ht="15" x14ac:dyDescent="0.25">
      <c r="A330" s="55" t="s">
        <v>760</v>
      </c>
      <c r="B330" s="142">
        <v>10</v>
      </c>
      <c r="C330" s="142"/>
      <c r="D330" s="151" t="s">
        <v>75</v>
      </c>
      <c r="E330" s="151"/>
      <c r="F330" s="91" t="s">
        <v>1949</v>
      </c>
      <c r="G330" s="91"/>
      <c r="H330" s="182"/>
      <c r="I330" s="88" t="s">
        <v>36</v>
      </c>
      <c r="J330" s="90"/>
      <c r="K330" s="107" t="str">
        <f t="shared" si="50"/>
        <v>0.06</v>
      </c>
      <c r="L330" s="108"/>
      <c r="M330" s="88" t="s">
        <v>976</v>
      </c>
      <c r="N330" s="90"/>
      <c r="O330" s="107" t="str">
        <f t="shared" si="51"/>
        <v>0.00</v>
      </c>
      <c r="P330" s="108"/>
      <c r="AD330" s="41">
        <f>ROW()</f>
        <v>330</v>
      </c>
      <c r="BB330" s="41" t="s">
        <v>1321</v>
      </c>
      <c r="BC330" s="41" t="s">
        <v>348</v>
      </c>
      <c r="BD330" s="42" t="b">
        <v>1</v>
      </c>
      <c r="BE330" s="41" t="str">
        <f t="shared" si="54"/>
        <v>0.00</v>
      </c>
      <c r="BF330" s="41" t="str">
        <f t="shared" si="55"/>
        <v>0.00</v>
      </c>
      <c r="BG330" s="41" t="b">
        <v>0</v>
      </c>
      <c r="BH330" s="41" t="b">
        <v>0</v>
      </c>
      <c r="BK330" s="41" t="e">
        <f t="shared" ca="1" si="52"/>
        <v>#N/A</v>
      </c>
      <c r="BL330" s="41" t="e">
        <f t="shared" ca="1" si="53"/>
        <v>#N/A</v>
      </c>
    </row>
    <row r="331" spans="1:64" ht="15" x14ac:dyDescent="0.25">
      <c r="A331" s="55" t="s">
        <v>760</v>
      </c>
      <c r="B331" s="142"/>
      <c r="C331" s="142"/>
      <c r="D331" s="249" t="s">
        <v>923</v>
      </c>
      <c r="E331" s="249"/>
      <c r="F331" s="249"/>
      <c r="G331" s="249"/>
      <c r="H331" s="249"/>
      <c r="I331" s="107" t="str" cm="1">
        <f t="array" ref="I331">TEXT(SUM(_xlfn.NUMBERVALUE(I316:J318),_xlfn.NUMBERVALUE(I320:J330)),"0.00")</f>
        <v>6.00</v>
      </c>
      <c r="J331" s="108"/>
      <c r="K331" s="107" t="str" cm="1">
        <f t="array" ref="K331">TEXT(MIN(100,SUM(_xlfn.NUMBERVALUE(K316:L318),_xlfn.NUMBERVALUE(K320:L330))),"0.00")</f>
        <v>0.06</v>
      </c>
      <c r="L331" s="108"/>
      <c r="M331" s="107" t="str" cm="1">
        <f t="array" ref="M331">TEXT(SUM(_xlfn.NUMBERVALUE(M316:N318),_xlfn.NUMBERVALUE(M320:N330)),"0.00")</f>
        <v>0.00</v>
      </c>
      <c r="N331" s="108"/>
      <c r="O331" s="107" t="str" cm="1">
        <f t="array" ref="O331">TEXT(MIN(100,SUM(_xlfn.NUMBERVALUE(O316:P318),_xlfn.NUMBERVALUE(O320:P330))),"0.00")</f>
        <v>0.00</v>
      </c>
      <c r="P331" s="108"/>
      <c r="AD331" s="41">
        <f>ROW()</f>
        <v>331</v>
      </c>
      <c r="BB331" s="41" t="s">
        <v>1322</v>
      </c>
      <c r="BC331" s="41" t="s">
        <v>348</v>
      </c>
      <c r="BD331" s="42" t="b">
        <v>1</v>
      </c>
      <c r="BE331" s="41" t="str">
        <f t="shared" si="54"/>
        <v>0.00</v>
      </c>
      <c r="BF331" s="41" t="str">
        <f t="shared" si="55"/>
        <v>0.00</v>
      </c>
      <c r="BG331" s="41" t="b">
        <v>0</v>
      </c>
      <c r="BH331" s="41" t="b">
        <v>0</v>
      </c>
      <c r="BK331" s="41" t="e">
        <f t="shared" ca="1" si="52"/>
        <v>#N/A</v>
      </c>
      <c r="BL331" s="41" t="e">
        <f t="shared" ca="1" si="53"/>
        <v>#N/A</v>
      </c>
    </row>
    <row r="332" spans="1:64" ht="14.45" customHeight="1" x14ac:dyDescent="0.25">
      <c r="A332" s="55" t="s">
        <v>760</v>
      </c>
      <c r="AD332" s="41">
        <f>ROW()</f>
        <v>332</v>
      </c>
      <c r="BB332" s="41" t="s">
        <v>1323</v>
      </c>
      <c r="BC332" s="41" t="s">
        <v>348</v>
      </c>
      <c r="BD332" s="42" t="b">
        <v>1</v>
      </c>
      <c r="BE332" s="41" t="str">
        <f t="shared" si="54"/>
        <v>0.00</v>
      </c>
      <c r="BF332" s="41" t="str">
        <f t="shared" si="55"/>
        <v>0.00</v>
      </c>
      <c r="BG332" s="41" t="b">
        <v>0</v>
      </c>
      <c r="BH332" s="41" t="b">
        <v>0</v>
      </c>
      <c r="BK332" s="41" t="e">
        <f t="shared" ca="1" si="52"/>
        <v>#N/A</v>
      </c>
      <c r="BL332" s="41" t="e">
        <f t="shared" ca="1" si="53"/>
        <v>#N/A</v>
      </c>
    </row>
    <row r="333" spans="1:64" ht="15" x14ac:dyDescent="0.25">
      <c r="A333" s="55" t="s">
        <v>760</v>
      </c>
      <c r="B333" s="55" t="s">
        <v>1324</v>
      </c>
      <c r="N333" s="88" t="s">
        <v>36</v>
      </c>
      <c r="O333" s="89"/>
      <c r="P333" s="90"/>
      <c r="AD333" s="41">
        <f>ROW()</f>
        <v>333</v>
      </c>
      <c r="BB333" s="41" t="s">
        <v>1325</v>
      </c>
      <c r="BC333" s="41" t="s">
        <v>348</v>
      </c>
      <c r="BD333" s="42" t="b">
        <v>1</v>
      </c>
      <c r="BE333" s="41" t="str">
        <f t="shared" si="54"/>
        <v>0.00</v>
      </c>
      <c r="BF333" s="41" t="str">
        <f t="shared" si="55"/>
        <v>0.00</v>
      </c>
      <c r="BG333" s="41" t="b">
        <v>0</v>
      </c>
      <c r="BH333" s="41" t="b">
        <v>0</v>
      </c>
      <c r="BK333" s="41" t="e">
        <f t="shared" ca="1" si="52"/>
        <v>#N/A</v>
      </c>
      <c r="BL333" s="41" t="e">
        <f t="shared" ca="1" si="53"/>
        <v>#N/A</v>
      </c>
    </row>
    <row r="334" spans="1:64" ht="15" x14ac:dyDescent="0.25">
      <c r="A334" s="55" t="s">
        <v>760</v>
      </c>
      <c r="AD334" s="41">
        <f>ROW()</f>
        <v>334</v>
      </c>
      <c r="BB334" s="41" t="s">
        <v>1326</v>
      </c>
      <c r="BC334" s="41" t="s">
        <v>348</v>
      </c>
      <c r="BD334" s="42" t="b">
        <v>1</v>
      </c>
      <c r="BE334" s="41" t="str">
        <f t="shared" si="54"/>
        <v>0.00</v>
      </c>
      <c r="BF334" s="41" t="str">
        <f t="shared" si="55"/>
        <v>0.00</v>
      </c>
      <c r="BG334" s="41" t="b">
        <v>0</v>
      </c>
      <c r="BH334" s="41" t="b">
        <v>0</v>
      </c>
      <c r="BK334" s="41" t="e">
        <f t="shared" ca="1" si="52"/>
        <v>#N/A</v>
      </c>
      <c r="BL334" s="41" t="e">
        <f t="shared" ca="1" si="53"/>
        <v>#N/A</v>
      </c>
    </row>
    <row r="335" spans="1:64" ht="15" x14ac:dyDescent="0.25">
      <c r="A335" s="55" t="s">
        <v>760</v>
      </c>
      <c r="B335" s="47" t="s">
        <v>1327</v>
      </c>
      <c r="N335" s="107" t="str">
        <f>TEXT(SUM(_xlfn.NUMBERVALUE(N309),_xlfn.NUMBERVALUE(N333)),"0.00")</f>
        <v>7.00</v>
      </c>
      <c r="O335" s="166"/>
      <c r="P335" s="108"/>
      <c r="AD335" s="41">
        <f>ROW()</f>
        <v>335</v>
      </c>
      <c r="BB335" s="41" t="s">
        <v>1328</v>
      </c>
      <c r="BC335" s="41" t="s">
        <v>348</v>
      </c>
      <c r="BD335" s="42" t="b">
        <v>1</v>
      </c>
      <c r="BE335" s="41" t="str">
        <f t="shared" si="54"/>
        <v>0.00</v>
      </c>
      <c r="BF335" s="41" t="str">
        <f t="shared" si="55"/>
        <v>0.00</v>
      </c>
      <c r="BG335" s="41" t="b">
        <v>0</v>
      </c>
      <c r="BH335" s="41" t="b">
        <v>0</v>
      </c>
      <c r="BK335" s="41" t="e">
        <f t="shared" ca="1" si="52"/>
        <v>#N/A</v>
      </c>
      <c r="BL335" s="41" t="e">
        <f t="shared" ca="1" si="53"/>
        <v>#N/A</v>
      </c>
    </row>
    <row r="336" spans="1:64" ht="15" x14ac:dyDescent="0.25">
      <c r="A336" s="55" t="s">
        <v>760</v>
      </c>
      <c r="AD336" s="41">
        <f>ROW()</f>
        <v>336</v>
      </c>
      <c r="BB336" s="41" t="s">
        <v>1329</v>
      </c>
      <c r="BC336" s="41" t="s">
        <v>348</v>
      </c>
      <c r="BD336" s="42" t="b">
        <v>1</v>
      </c>
      <c r="BE336" s="41" t="str">
        <f t="shared" si="54"/>
        <v>0.00</v>
      </c>
      <c r="BF336" s="41" t="str">
        <f t="shared" si="55"/>
        <v>0.00</v>
      </c>
      <c r="BG336" s="41" t="b">
        <v>0</v>
      </c>
      <c r="BH336" s="41" t="b">
        <v>0</v>
      </c>
      <c r="BK336" s="41" t="e">
        <f t="shared" ca="1" si="52"/>
        <v>#N/A</v>
      </c>
      <c r="BL336" s="41" t="e">
        <f t="shared" ca="1" si="53"/>
        <v>#N/A</v>
      </c>
    </row>
    <row r="337" spans="1:64" ht="15" x14ac:dyDescent="0.25">
      <c r="A337" s="55" t="s">
        <v>760</v>
      </c>
      <c r="B337" s="47" t="s">
        <v>1330</v>
      </c>
      <c r="AD337" s="41">
        <f>ROW()</f>
        <v>337</v>
      </c>
      <c r="BB337" s="41" t="s">
        <v>1331</v>
      </c>
      <c r="BC337" s="41" t="s">
        <v>348</v>
      </c>
      <c r="BD337" s="42" t="b">
        <v>1</v>
      </c>
      <c r="BE337" s="41" t="str">
        <f t="shared" si="54"/>
        <v>0.00</v>
      </c>
      <c r="BF337" s="41" t="str">
        <f t="shared" si="55"/>
        <v>0.00</v>
      </c>
      <c r="BG337" s="41" t="b">
        <v>0</v>
      </c>
      <c r="BH337" s="41" t="b">
        <v>0</v>
      </c>
      <c r="BK337" s="41" t="e">
        <f t="shared" ca="1" si="52"/>
        <v>#N/A</v>
      </c>
      <c r="BL337" s="41" t="e">
        <f t="shared" ca="1" si="53"/>
        <v>#N/A</v>
      </c>
    </row>
    <row r="338" spans="1:64" ht="15" x14ac:dyDescent="0.25">
      <c r="A338" s="55" t="s">
        <v>760</v>
      </c>
      <c r="AD338" s="41">
        <f>ROW()</f>
        <v>338</v>
      </c>
      <c r="BB338" s="41" t="s">
        <v>1332</v>
      </c>
      <c r="BC338" s="41" t="s">
        <v>348</v>
      </c>
      <c r="BD338" s="42" t="b">
        <v>1</v>
      </c>
      <c r="BE338" s="41" t="str">
        <f t="shared" si="54"/>
        <v>0.00</v>
      </c>
      <c r="BF338" s="41" t="str">
        <f t="shared" si="55"/>
        <v>0.00</v>
      </c>
      <c r="BG338" s="41" t="b">
        <v>0</v>
      </c>
      <c r="BH338" s="41" t="b">
        <v>0</v>
      </c>
      <c r="BK338" s="41" t="e">
        <f t="shared" ca="1" si="52"/>
        <v>#N/A</v>
      </c>
      <c r="BL338" s="41" t="e">
        <f t="shared" ca="1" si="53"/>
        <v>#N/A</v>
      </c>
    </row>
    <row r="339" spans="1:64" ht="15" x14ac:dyDescent="0.25">
      <c r="A339" s="55" t="s">
        <v>760</v>
      </c>
      <c r="B339" s="143" t="s">
        <v>1333</v>
      </c>
      <c r="C339" s="143"/>
      <c r="D339" s="143" t="s">
        <v>1260</v>
      </c>
      <c r="E339" s="143"/>
      <c r="F339" s="143"/>
      <c r="G339" s="148"/>
      <c r="H339" s="148"/>
      <c r="AD339" s="41">
        <f>ROW()</f>
        <v>339</v>
      </c>
      <c r="BB339" s="41" t="s">
        <v>1334</v>
      </c>
      <c r="BC339" s="41" t="s">
        <v>348</v>
      </c>
      <c r="BD339" s="42" t="b">
        <v>1</v>
      </c>
      <c r="BE339" s="41" t="str">
        <f t="shared" si="54"/>
        <v>0.00</v>
      </c>
      <c r="BF339" s="41" t="str">
        <f t="shared" si="55"/>
        <v>0.00</v>
      </c>
      <c r="BG339" s="41" t="b">
        <v>0</v>
      </c>
      <c r="BH339" s="41" t="b">
        <v>0</v>
      </c>
      <c r="BK339" s="41" t="e">
        <f t="shared" ca="1" si="52"/>
        <v>#N/A</v>
      </c>
      <c r="BL339" s="41" t="e">
        <f t="shared" ca="1" si="53"/>
        <v>#N/A</v>
      </c>
    </row>
    <row r="340" spans="1:64" ht="15" x14ac:dyDescent="0.25">
      <c r="A340" s="55" t="s">
        <v>760</v>
      </c>
      <c r="B340" s="143">
        <v>1</v>
      </c>
      <c r="C340" s="143"/>
      <c r="D340" s="144" t="s">
        <v>1335</v>
      </c>
      <c r="E340" s="144"/>
      <c r="F340" s="144"/>
      <c r="G340" s="88" t="s">
        <v>976</v>
      </c>
      <c r="H340" s="90"/>
      <c r="AD340" s="41">
        <f>ROW()</f>
        <v>340</v>
      </c>
      <c r="BB340" s="41" t="s">
        <v>1336</v>
      </c>
      <c r="BC340" s="41" t="s">
        <v>348</v>
      </c>
      <c r="BD340" s="42" t="b">
        <v>1</v>
      </c>
      <c r="BE340" s="41" t="str">
        <f>N309</f>
        <v>1</v>
      </c>
      <c r="BF340" s="41" t="str">
        <f>""&amp;N309</f>
        <v>1</v>
      </c>
      <c r="BG340" s="41" t="b">
        <v>1</v>
      </c>
      <c r="BH340" s="41" t="b">
        <v>0</v>
      </c>
      <c r="BK340" s="41" t="e">
        <f t="shared" ca="1" si="52"/>
        <v>#N/A</v>
      </c>
      <c r="BL340" s="41" t="e">
        <f t="shared" ca="1" si="53"/>
        <v>#N/A</v>
      </c>
    </row>
    <row r="341" spans="1:64" ht="15" x14ac:dyDescent="0.25">
      <c r="A341" s="55" t="s">
        <v>760</v>
      </c>
      <c r="B341" s="143">
        <v>2</v>
      </c>
      <c r="C341" s="143"/>
      <c r="D341" s="144" t="s">
        <v>1337</v>
      </c>
      <c r="E341" s="144"/>
      <c r="F341" s="144"/>
      <c r="G341" s="88" t="s">
        <v>36</v>
      </c>
      <c r="H341" s="90"/>
      <c r="AD341" s="41">
        <f>ROW()</f>
        <v>341</v>
      </c>
      <c r="BB341" s="41" t="s">
        <v>1338</v>
      </c>
      <c r="BC341" s="41" t="s">
        <v>348</v>
      </c>
      <c r="BD341" s="42" t="b">
        <v>1</v>
      </c>
      <c r="BE341" s="41" t="str">
        <f>N333</f>
        <v>6</v>
      </c>
      <c r="BF341" s="41" t="str">
        <f>""&amp;N333</f>
        <v>6</v>
      </c>
      <c r="BG341" s="41" t="b">
        <v>1</v>
      </c>
      <c r="BH341" s="41" t="b">
        <v>0</v>
      </c>
      <c r="BK341" s="41" t="e">
        <f t="shared" ca="1" si="52"/>
        <v>#N/A</v>
      </c>
      <c r="BL341" s="41" t="e">
        <f t="shared" ca="1" si="53"/>
        <v>#N/A</v>
      </c>
    </row>
    <row r="342" spans="1:64" ht="15" x14ac:dyDescent="0.25">
      <c r="A342" s="55" t="s">
        <v>760</v>
      </c>
      <c r="B342" s="143">
        <v>3</v>
      </c>
      <c r="C342" s="143"/>
      <c r="D342" s="144" t="s">
        <v>1339</v>
      </c>
      <c r="E342" s="144"/>
      <c r="F342" s="144"/>
      <c r="G342" s="88" t="s">
        <v>976</v>
      </c>
      <c r="H342" s="90"/>
      <c r="AD342" s="41">
        <f>ROW()</f>
        <v>342</v>
      </c>
      <c r="BB342" s="41" t="s">
        <v>1340</v>
      </c>
      <c r="BC342" s="41" t="s">
        <v>348</v>
      </c>
      <c r="BD342" s="42" t="b">
        <v>1</v>
      </c>
      <c r="BE342" s="41" t="str">
        <f>N335</f>
        <v>7.00</v>
      </c>
      <c r="BF342" s="41" t="str">
        <f>""&amp;N335</f>
        <v>7.00</v>
      </c>
      <c r="BG342" s="41" t="b">
        <v>0</v>
      </c>
      <c r="BH342" s="41" t="b">
        <v>0</v>
      </c>
      <c r="BK342" s="41" t="e">
        <f t="shared" ca="1" si="52"/>
        <v>#N/A</v>
      </c>
      <c r="BL342" s="41" t="e">
        <f t="shared" ca="1" si="53"/>
        <v>#N/A</v>
      </c>
    </row>
    <row r="343" spans="1:64" ht="15" x14ac:dyDescent="0.25">
      <c r="A343" s="55" t="s">
        <v>760</v>
      </c>
      <c r="B343" s="143">
        <v>4</v>
      </c>
      <c r="C343" s="143"/>
      <c r="D343" s="144" t="s">
        <v>1341</v>
      </c>
      <c r="E343" s="144"/>
      <c r="F343" s="144"/>
      <c r="G343" s="88" t="s">
        <v>44</v>
      </c>
      <c r="H343" s="90"/>
      <c r="AD343" s="41">
        <f>ROW()</f>
        <v>343</v>
      </c>
      <c r="BB343" s="41" t="s">
        <v>1342</v>
      </c>
      <c r="BC343" s="41" t="s">
        <v>348</v>
      </c>
      <c r="BD343" s="42" t="b">
        <v>1</v>
      </c>
      <c r="BE343" s="41" t="str">
        <f>N346</f>
        <v>0</v>
      </c>
      <c r="BF343" s="41" t="str">
        <f>""&amp;N346</f>
        <v>0</v>
      </c>
      <c r="BG343" s="41" t="b">
        <v>1</v>
      </c>
      <c r="BH343" s="41" t="b">
        <v>0</v>
      </c>
      <c r="BK343" s="41" t="e">
        <f t="shared" ca="1" si="52"/>
        <v>#N/A</v>
      </c>
      <c r="BL343" s="41" t="e">
        <f t="shared" ca="1" si="53"/>
        <v>#N/A</v>
      </c>
    </row>
    <row r="344" spans="1:64" ht="15" x14ac:dyDescent="0.25">
      <c r="A344" s="55" t="s">
        <v>760</v>
      </c>
      <c r="B344" s="143"/>
      <c r="C344" s="143"/>
      <c r="D344" s="144" t="s">
        <v>923</v>
      </c>
      <c r="E344" s="144"/>
      <c r="F344" s="144"/>
      <c r="G344" s="107" t="str" cm="1">
        <f t="array" ref="G344">TEXT(SUM(_xlfn.NUMBERVALUE(G340:H343)),"0.00")</f>
        <v>7.00</v>
      </c>
      <c r="H344" s="108"/>
      <c r="AD344" s="41">
        <f>ROW()</f>
        <v>344</v>
      </c>
      <c r="BB344" s="41" t="s">
        <v>1343</v>
      </c>
      <c r="BC344" s="41" t="s">
        <v>348</v>
      </c>
      <c r="BD344" s="42" t="b">
        <v>1</v>
      </c>
      <c r="BE344" s="41" t="str">
        <f>N401</f>
        <v>8</v>
      </c>
      <c r="BF344" s="41" t="str">
        <f>""&amp;N401</f>
        <v>8</v>
      </c>
      <c r="BG344" s="41" t="b">
        <v>0</v>
      </c>
      <c r="BH344" s="41" t="b">
        <v>0</v>
      </c>
      <c r="BK344" s="41" t="e">
        <f t="shared" ca="1" si="52"/>
        <v>#N/A</v>
      </c>
      <c r="BL344" s="41" t="e">
        <f t="shared" ca="1" si="53"/>
        <v>#N/A</v>
      </c>
    </row>
    <row r="345" spans="1:64" ht="15" x14ac:dyDescent="0.25">
      <c r="A345" s="55" t="s">
        <v>760</v>
      </c>
      <c r="AD345" s="41">
        <f>ROW()</f>
        <v>345</v>
      </c>
      <c r="BB345" s="41" t="s">
        <v>1344</v>
      </c>
      <c r="BC345" s="41" t="s">
        <v>348</v>
      </c>
      <c r="BD345" s="42" t="b">
        <v>1</v>
      </c>
      <c r="BE345" s="41" t="str">
        <f>N424</f>
        <v>1</v>
      </c>
      <c r="BF345" s="41" t="str">
        <f>""&amp;N424</f>
        <v>1</v>
      </c>
      <c r="BG345" s="41" t="b">
        <v>0</v>
      </c>
      <c r="BH345" s="41" t="b">
        <v>0</v>
      </c>
      <c r="BK345" s="41" t="e">
        <f t="shared" ca="1" si="52"/>
        <v>#N/A</v>
      </c>
      <c r="BL345" s="41" t="e">
        <f t="shared" ca="1" si="53"/>
        <v>#N/A</v>
      </c>
    </row>
    <row r="346" spans="1:64" ht="15" x14ac:dyDescent="0.25">
      <c r="A346" s="55" t="s">
        <v>760</v>
      </c>
      <c r="B346" s="41" t="s">
        <v>1345</v>
      </c>
      <c r="N346" s="88" t="s">
        <v>976</v>
      </c>
      <c r="O346" s="89"/>
      <c r="P346" s="90"/>
      <c r="AD346" s="41">
        <f>ROW()</f>
        <v>346</v>
      </c>
      <c r="BB346" s="41" t="s">
        <v>1346</v>
      </c>
      <c r="BC346" s="41" t="s">
        <v>348</v>
      </c>
      <c r="BD346" s="42" t="b">
        <v>1</v>
      </c>
      <c r="BE346" s="41" t="str">
        <f>N432</f>
        <v>4</v>
      </c>
      <c r="BF346" s="41" t="str">
        <f>""&amp;N432</f>
        <v>4</v>
      </c>
      <c r="BG346" s="41" t="b">
        <v>0</v>
      </c>
      <c r="BH346" s="41" t="b">
        <v>0</v>
      </c>
      <c r="BK346" s="41" t="e">
        <f t="shared" ca="1" si="52"/>
        <v>#N/A</v>
      </c>
      <c r="BL346" s="41" t="e">
        <f t="shared" ca="1" si="53"/>
        <v>#N/A</v>
      </c>
    </row>
    <row r="347" spans="1:64" ht="15" x14ac:dyDescent="0.25">
      <c r="A347" s="55" t="s">
        <v>760</v>
      </c>
      <c r="AD347" s="41">
        <f>ROW()</f>
        <v>347</v>
      </c>
      <c r="BB347" s="41" t="s">
        <v>1347</v>
      </c>
      <c r="BC347" s="41" t="s">
        <v>348</v>
      </c>
      <c r="BD347" s="42" t="b">
        <v>1</v>
      </c>
      <c r="BE347" s="41" t="str">
        <f>N443</f>
        <v>14</v>
      </c>
      <c r="BF347" s="41" t="str">
        <f>""&amp;N443</f>
        <v>14</v>
      </c>
      <c r="BG347" s="41" t="b">
        <v>0</v>
      </c>
      <c r="BH347" s="41" t="b">
        <v>0</v>
      </c>
      <c r="BK347" s="41" t="e">
        <f t="shared" ca="1" si="52"/>
        <v>#N/A</v>
      </c>
      <c r="BL347" s="41" t="e">
        <f t="shared" ca="1" si="53"/>
        <v>#N/A</v>
      </c>
    </row>
    <row r="348" spans="1:64" ht="30.6" customHeight="1" x14ac:dyDescent="0.25">
      <c r="A348" s="55" t="s">
        <v>760</v>
      </c>
      <c r="B348" s="103" t="s">
        <v>1348</v>
      </c>
      <c r="C348" s="103"/>
      <c r="D348" s="103"/>
      <c r="E348" s="103" t="s">
        <v>1349</v>
      </c>
      <c r="F348" s="103"/>
      <c r="G348" s="103"/>
      <c r="H348" s="109" t="s">
        <v>1350</v>
      </c>
      <c r="I348" s="109"/>
      <c r="J348" s="109"/>
      <c r="K348" s="103" t="s">
        <v>1351</v>
      </c>
      <c r="L348" s="103"/>
      <c r="M348" s="103"/>
      <c r="N348" s="103" t="s">
        <v>1352</v>
      </c>
      <c r="O348" s="103"/>
      <c r="P348" s="103"/>
      <c r="Q348" s="103" t="s">
        <v>1353</v>
      </c>
      <c r="R348" s="103"/>
      <c r="S348" s="103"/>
      <c r="AD348" s="41">
        <f>ROW()</f>
        <v>348</v>
      </c>
      <c r="BB348" s="41" t="s">
        <v>1354</v>
      </c>
      <c r="BC348" s="41" t="s">
        <v>423</v>
      </c>
      <c r="BD348" s="42" t="b">
        <v>0</v>
      </c>
      <c r="BE348" s="41" t="str">
        <f>IF(AA539=1,"Y",IF(AA539=2,"N",""))</f>
        <v>Y</v>
      </c>
      <c r="BF348" s="41" t="str">
        <f>BE348</f>
        <v>Y</v>
      </c>
      <c r="BG348" s="41" t="b">
        <v>0</v>
      </c>
      <c r="BH348" s="41" t="b">
        <v>0</v>
      </c>
      <c r="BJ348" s="41">
        <f>AA539</f>
        <v>1</v>
      </c>
      <c r="BK348" s="41" t="e">
        <f ca="1">_xlfn.FORMULATEXT(BJ348)</f>
        <v>#N/A</v>
      </c>
      <c r="BL348" s="41" t="s">
        <v>1355</v>
      </c>
    </row>
    <row r="349" spans="1:64" ht="15" x14ac:dyDescent="0.25">
      <c r="A349" s="55" t="s">
        <v>760</v>
      </c>
      <c r="B349" s="145"/>
      <c r="C349" s="146"/>
      <c r="D349" s="147"/>
      <c r="E349" s="91"/>
      <c r="F349" s="92"/>
      <c r="G349" s="93"/>
      <c r="H349" s="91"/>
      <c r="I349" s="92"/>
      <c r="J349" s="93"/>
      <c r="K349" s="91"/>
      <c r="L349" s="92"/>
      <c r="M349" s="93"/>
      <c r="N349" s="88"/>
      <c r="O349" s="89"/>
      <c r="P349" s="90"/>
      <c r="Q349" s="88"/>
      <c r="R349" s="89"/>
      <c r="S349" s="90"/>
      <c r="AD349" s="41">
        <f>ROW()</f>
        <v>349</v>
      </c>
      <c r="BB349" s="41" t="s">
        <v>1357</v>
      </c>
      <c r="BC349" s="41" t="s">
        <v>348</v>
      </c>
      <c r="BD349" s="42" t="b">
        <v>0</v>
      </c>
      <c r="BE349" s="41">
        <f>B542</f>
        <v>0</v>
      </c>
      <c r="BF349" s="41" t="str">
        <f>""&amp;B542</f>
        <v/>
      </c>
      <c r="BG349" s="41" t="b">
        <v>1</v>
      </c>
      <c r="BH349" s="41" t="b">
        <v>0</v>
      </c>
      <c r="BK349" s="41" t="e">
        <f ca="1">_xlfn.FORMULATEXT(BE349)</f>
        <v>#N/A</v>
      </c>
      <c r="BL349" s="41" t="e">
        <f ca="1">_xlfn.FORMULATEXT(BE349)</f>
        <v>#N/A</v>
      </c>
    </row>
    <row r="350" spans="1:64" ht="15" x14ac:dyDescent="0.25">
      <c r="B350" s="145"/>
      <c r="C350" s="146"/>
      <c r="D350" s="147"/>
      <c r="E350" s="91"/>
      <c r="F350" s="92"/>
      <c r="G350" s="93"/>
      <c r="H350" s="91"/>
      <c r="I350" s="92"/>
      <c r="J350" s="93"/>
      <c r="K350" s="91"/>
      <c r="L350" s="92"/>
      <c r="M350" s="93"/>
      <c r="N350" s="88"/>
      <c r="O350" s="89"/>
      <c r="P350" s="90"/>
      <c r="Q350" s="88"/>
      <c r="R350" s="89"/>
      <c r="S350" s="90"/>
      <c r="BD350" s="42"/>
    </row>
    <row r="351" spans="1:64" ht="15" x14ac:dyDescent="0.25">
      <c r="B351" s="145"/>
      <c r="C351" s="146"/>
      <c r="D351" s="147"/>
      <c r="E351" s="91"/>
      <c r="F351" s="92"/>
      <c r="G351" s="93"/>
      <c r="H351" s="91"/>
      <c r="I351" s="92"/>
      <c r="J351" s="93"/>
      <c r="K351" s="91"/>
      <c r="L351" s="92"/>
      <c r="M351" s="93"/>
      <c r="N351" s="88"/>
      <c r="O351" s="89"/>
      <c r="P351" s="90"/>
      <c r="Q351" s="88"/>
      <c r="R351" s="89"/>
      <c r="S351" s="90"/>
      <c r="BD351" s="42"/>
    </row>
    <row r="352" spans="1:64" ht="15" x14ac:dyDescent="0.25">
      <c r="B352" s="145"/>
      <c r="C352" s="146"/>
      <c r="D352" s="147"/>
      <c r="E352" s="91"/>
      <c r="F352" s="92"/>
      <c r="G352" s="93"/>
      <c r="H352" s="91"/>
      <c r="I352" s="92"/>
      <c r="J352" s="93"/>
      <c r="K352" s="91"/>
      <c r="L352" s="92"/>
      <c r="M352" s="93"/>
      <c r="N352" s="88"/>
      <c r="O352" s="89"/>
      <c r="P352" s="90"/>
      <c r="Q352" s="88"/>
      <c r="R352" s="89"/>
      <c r="S352" s="90"/>
      <c r="BD352" s="42"/>
    </row>
    <row r="353" spans="2:56" ht="15" x14ac:dyDescent="0.25">
      <c r="B353" s="145"/>
      <c r="C353" s="146"/>
      <c r="D353" s="147"/>
      <c r="E353" s="91"/>
      <c r="F353" s="92"/>
      <c r="G353" s="93"/>
      <c r="H353" s="91"/>
      <c r="I353" s="92"/>
      <c r="J353" s="93"/>
      <c r="K353" s="91"/>
      <c r="L353" s="92"/>
      <c r="M353" s="93"/>
      <c r="N353" s="88"/>
      <c r="O353" s="89"/>
      <c r="P353" s="90"/>
      <c r="Q353" s="88"/>
      <c r="R353" s="89"/>
      <c r="S353" s="90"/>
      <c r="BD353" s="42"/>
    </row>
    <row r="354" spans="2:56" ht="15" x14ac:dyDescent="0.25">
      <c r="B354" s="145"/>
      <c r="C354" s="146"/>
      <c r="D354" s="147"/>
      <c r="E354" s="91"/>
      <c r="F354" s="92"/>
      <c r="G354" s="93"/>
      <c r="H354" s="91"/>
      <c r="I354" s="92"/>
      <c r="J354" s="93"/>
      <c r="K354" s="91"/>
      <c r="L354" s="92"/>
      <c r="M354" s="93"/>
      <c r="N354" s="88"/>
      <c r="O354" s="89"/>
      <c r="P354" s="90"/>
      <c r="Q354" s="88"/>
      <c r="R354" s="89"/>
      <c r="S354" s="90"/>
      <c r="BD354" s="42"/>
    </row>
    <row r="355" spans="2:56" ht="15" x14ac:dyDescent="0.25">
      <c r="B355" s="145"/>
      <c r="C355" s="146"/>
      <c r="D355" s="147"/>
      <c r="E355" s="91"/>
      <c r="F355" s="92"/>
      <c r="G355" s="93"/>
      <c r="H355" s="91"/>
      <c r="I355" s="92"/>
      <c r="J355" s="93"/>
      <c r="K355" s="91"/>
      <c r="L355" s="92"/>
      <c r="M355" s="93"/>
      <c r="N355" s="88"/>
      <c r="O355" s="89"/>
      <c r="P355" s="90"/>
      <c r="Q355" s="88"/>
      <c r="R355" s="89"/>
      <c r="S355" s="90"/>
      <c r="BD355" s="42"/>
    </row>
    <row r="356" spans="2:56" ht="15" x14ac:dyDescent="0.25">
      <c r="B356" s="145"/>
      <c r="C356" s="146"/>
      <c r="D356" s="147"/>
      <c r="E356" s="91"/>
      <c r="F356" s="92"/>
      <c r="G356" s="93"/>
      <c r="H356" s="91"/>
      <c r="I356" s="92"/>
      <c r="J356" s="93"/>
      <c r="K356" s="91"/>
      <c r="L356" s="92"/>
      <c r="M356" s="93"/>
      <c r="N356" s="88"/>
      <c r="O356" s="89"/>
      <c r="P356" s="90"/>
      <c r="Q356" s="88"/>
      <c r="R356" s="89"/>
      <c r="S356" s="90"/>
      <c r="BD356" s="42"/>
    </row>
    <row r="357" spans="2:56" ht="15" x14ac:dyDescent="0.25">
      <c r="B357" s="145"/>
      <c r="C357" s="146"/>
      <c r="D357" s="147"/>
      <c r="E357" s="91"/>
      <c r="F357" s="92"/>
      <c r="G357" s="93"/>
      <c r="H357" s="91"/>
      <c r="I357" s="92"/>
      <c r="J357" s="93"/>
      <c r="K357" s="91"/>
      <c r="L357" s="92"/>
      <c r="M357" s="93"/>
      <c r="N357" s="88"/>
      <c r="O357" s="89"/>
      <c r="P357" s="90"/>
      <c r="Q357" s="88"/>
      <c r="R357" s="89"/>
      <c r="S357" s="90"/>
      <c r="BD357" s="42"/>
    </row>
    <row r="358" spans="2:56" ht="15" x14ac:dyDescent="0.25">
      <c r="B358" s="145"/>
      <c r="C358" s="146"/>
      <c r="D358" s="147"/>
      <c r="E358" s="91"/>
      <c r="F358" s="92"/>
      <c r="G358" s="93"/>
      <c r="H358" s="91"/>
      <c r="I358" s="92"/>
      <c r="J358" s="93"/>
      <c r="K358" s="91"/>
      <c r="L358" s="92"/>
      <c r="M358" s="93"/>
      <c r="N358" s="88"/>
      <c r="O358" s="89"/>
      <c r="P358" s="90"/>
      <c r="Q358" s="88"/>
      <c r="R358" s="89"/>
      <c r="S358" s="90"/>
      <c r="BD358" s="42"/>
    </row>
    <row r="359" spans="2:56" ht="15" x14ac:dyDescent="0.25">
      <c r="B359" s="145"/>
      <c r="C359" s="146"/>
      <c r="D359" s="147"/>
      <c r="E359" s="91"/>
      <c r="F359" s="92"/>
      <c r="G359" s="93"/>
      <c r="H359" s="91"/>
      <c r="I359" s="92"/>
      <c r="J359" s="93"/>
      <c r="K359" s="91"/>
      <c r="L359" s="92"/>
      <c r="M359" s="93"/>
      <c r="N359" s="88"/>
      <c r="O359" s="89"/>
      <c r="P359" s="90"/>
      <c r="Q359" s="88"/>
      <c r="R359" s="89"/>
      <c r="S359" s="90"/>
      <c r="BD359" s="42"/>
    </row>
    <row r="360" spans="2:56" ht="15" x14ac:dyDescent="0.25">
      <c r="B360" s="145"/>
      <c r="C360" s="146"/>
      <c r="D360" s="147"/>
      <c r="E360" s="91"/>
      <c r="F360" s="92"/>
      <c r="G360" s="93"/>
      <c r="H360" s="91"/>
      <c r="I360" s="92"/>
      <c r="J360" s="93"/>
      <c r="K360" s="91"/>
      <c r="L360" s="92"/>
      <c r="M360" s="93"/>
      <c r="N360" s="88"/>
      <c r="O360" s="89"/>
      <c r="P360" s="90"/>
      <c r="Q360" s="88"/>
      <c r="R360" s="89"/>
      <c r="S360" s="90"/>
      <c r="BD360" s="42"/>
    </row>
    <row r="361" spans="2:56" ht="15" x14ac:dyDescent="0.25">
      <c r="B361" s="145"/>
      <c r="C361" s="146"/>
      <c r="D361" s="147"/>
      <c r="E361" s="91"/>
      <c r="F361" s="92"/>
      <c r="G361" s="93"/>
      <c r="H361" s="91"/>
      <c r="I361" s="92"/>
      <c r="J361" s="93"/>
      <c r="K361" s="91"/>
      <c r="L361" s="92"/>
      <c r="M361" s="93"/>
      <c r="N361" s="88"/>
      <c r="O361" s="89"/>
      <c r="P361" s="90"/>
      <c r="Q361" s="88"/>
      <c r="R361" s="89"/>
      <c r="S361" s="90"/>
      <c r="BD361" s="42"/>
    </row>
    <row r="362" spans="2:56" ht="15" x14ac:dyDescent="0.25">
      <c r="B362" s="145"/>
      <c r="C362" s="146"/>
      <c r="D362" s="147"/>
      <c r="E362" s="91"/>
      <c r="F362" s="92"/>
      <c r="G362" s="93"/>
      <c r="H362" s="91"/>
      <c r="I362" s="92"/>
      <c r="J362" s="93"/>
      <c r="K362" s="91"/>
      <c r="L362" s="92"/>
      <c r="M362" s="93"/>
      <c r="N362" s="88"/>
      <c r="O362" s="89"/>
      <c r="P362" s="90"/>
      <c r="Q362" s="88"/>
      <c r="R362" s="89"/>
      <c r="S362" s="90"/>
      <c r="BD362" s="42"/>
    </row>
    <row r="363" spans="2:56" ht="15" x14ac:dyDescent="0.25">
      <c r="B363" s="145"/>
      <c r="C363" s="146"/>
      <c r="D363" s="147"/>
      <c r="E363" s="91"/>
      <c r="F363" s="92"/>
      <c r="G363" s="93"/>
      <c r="H363" s="91"/>
      <c r="I363" s="92"/>
      <c r="J363" s="93"/>
      <c r="K363" s="91"/>
      <c r="L363" s="92"/>
      <c r="M363" s="93"/>
      <c r="N363" s="88"/>
      <c r="O363" s="89"/>
      <c r="P363" s="90"/>
      <c r="Q363" s="88"/>
      <c r="R363" s="89"/>
      <c r="S363" s="90"/>
      <c r="BD363" s="42"/>
    </row>
    <row r="364" spans="2:56" ht="15" x14ac:dyDescent="0.25">
      <c r="B364" s="145"/>
      <c r="C364" s="146"/>
      <c r="D364" s="147"/>
      <c r="E364" s="91"/>
      <c r="F364" s="92"/>
      <c r="G364" s="93"/>
      <c r="H364" s="91"/>
      <c r="I364" s="92"/>
      <c r="J364" s="93"/>
      <c r="K364" s="91"/>
      <c r="L364" s="92"/>
      <c r="M364" s="93"/>
      <c r="N364" s="88"/>
      <c r="O364" s="89"/>
      <c r="P364" s="90"/>
      <c r="Q364" s="88"/>
      <c r="R364" s="89"/>
      <c r="S364" s="90"/>
      <c r="BD364" s="42"/>
    </row>
    <row r="365" spans="2:56" ht="15" x14ac:dyDescent="0.25">
      <c r="B365" s="145"/>
      <c r="C365" s="146"/>
      <c r="D365" s="147"/>
      <c r="E365" s="91"/>
      <c r="F365" s="92"/>
      <c r="G365" s="93"/>
      <c r="H365" s="91"/>
      <c r="I365" s="92"/>
      <c r="J365" s="93"/>
      <c r="K365" s="91"/>
      <c r="L365" s="92"/>
      <c r="M365" s="93"/>
      <c r="N365" s="88"/>
      <c r="O365" s="89"/>
      <c r="P365" s="90"/>
      <c r="Q365" s="88"/>
      <c r="R365" s="89"/>
      <c r="S365" s="90"/>
      <c r="BD365" s="42"/>
    </row>
    <row r="366" spans="2:56" ht="15" x14ac:dyDescent="0.25">
      <c r="B366" s="145"/>
      <c r="C366" s="146"/>
      <c r="D366" s="147"/>
      <c r="E366" s="91"/>
      <c r="F366" s="92"/>
      <c r="G366" s="93"/>
      <c r="H366" s="91"/>
      <c r="I366" s="92"/>
      <c r="J366" s="93"/>
      <c r="K366" s="91"/>
      <c r="L366" s="92"/>
      <c r="M366" s="93"/>
      <c r="N366" s="88"/>
      <c r="O366" s="89"/>
      <c r="P366" s="90"/>
      <c r="Q366" s="88"/>
      <c r="R366" s="89"/>
      <c r="S366" s="90"/>
      <c r="BD366" s="42"/>
    </row>
    <row r="367" spans="2:56" ht="15" x14ac:dyDescent="0.25">
      <c r="B367" s="145"/>
      <c r="C367" s="146"/>
      <c r="D367" s="147"/>
      <c r="E367" s="91"/>
      <c r="F367" s="92"/>
      <c r="G367" s="93"/>
      <c r="H367" s="91"/>
      <c r="I367" s="92"/>
      <c r="J367" s="93"/>
      <c r="K367" s="91"/>
      <c r="L367" s="92"/>
      <c r="M367" s="93"/>
      <c r="N367" s="88"/>
      <c r="O367" s="89"/>
      <c r="P367" s="90"/>
      <c r="Q367" s="88"/>
      <c r="R367" s="89"/>
      <c r="S367" s="90"/>
      <c r="BD367" s="42"/>
    </row>
    <row r="368" spans="2:56" ht="15" x14ac:dyDescent="0.25">
      <c r="B368" s="145"/>
      <c r="C368" s="146"/>
      <c r="D368" s="147"/>
      <c r="E368" s="91"/>
      <c r="F368" s="92"/>
      <c r="G368" s="93"/>
      <c r="H368" s="91"/>
      <c r="I368" s="92"/>
      <c r="J368" s="93"/>
      <c r="K368" s="91"/>
      <c r="L368" s="92"/>
      <c r="M368" s="93"/>
      <c r="N368" s="88"/>
      <c r="O368" s="89"/>
      <c r="P368" s="90"/>
      <c r="Q368" s="88"/>
      <c r="R368" s="89"/>
      <c r="S368" s="90"/>
      <c r="BD368" s="42"/>
    </row>
    <row r="369" spans="1:65" ht="15" x14ac:dyDescent="0.25">
      <c r="B369" s="145"/>
      <c r="C369" s="146"/>
      <c r="D369" s="147"/>
      <c r="E369" s="91"/>
      <c r="F369" s="92"/>
      <c r="G369" s="93"/>
      <c r="H369" s="91"/>
      <c r="I369" s="92"/>
      <c r="J369" s="93"/>
      <c r="K369" s="91"/>
      <c r="L369" s="92"/>
      <c r="M369" s="93"/>
      <c r="N369" s="88"/>
      <c r="O369" s="89"/>
      <c r="P369" s="90"/>
      <c r="Q369" s="88"/>
      <c r="R369" s="89"/>
      <c r="S369" s="90"/>
      <c r="BD369" s="42"/>
    </row>
    <row r="370" spans="1:65" ht="15" x14ac:dyDescent="0.25">
      <c r="B370" s="145"/>
      <c r="C370" s="146"/>
      <c r="D370" s="147"/>
      <c r="E370" s="91"/>
      <c r="F370" s="92"/>
      <c r="G370" s="93"/>
      <c r="H370" s="91"/>
      <c r="I370" s="92"/>
      <c r="J370" s="93"/>
      <c r="K370" s="91"/>
      <c r="L370" s="92"/>
      <c r="M370" s="93"/>
      <c r="N370" s="88"/>
      <c r="O370" s="89"/>
      <c r="P370" s="90"/>
      <c r="Q370" s="88"/>
      <c r="R370" s="89"/>
      <c r="S370" s="90"/>
      <c r="BD370" s="42"/>
    </row>
    <row r="371" spans="1:65" ht="15" x14ac:dyDescent="0.25">
      <c r="B371" s="145"/>
      <c r="C371" s="146"/>
      <c r="D371" s="147"/>
      <c r="E371" s="91"/>
      <c r="F371" s="92"/>
      <c r="G371" s="93"/>
      <c r="H371" s="91"/>
      <c r="I371" s="92"/>
      <c r="J371" s="93"/>
      <c r="K371" s="91"/>
      <c r="L371" s="92"/>
      <c r="M371" s="93"/>
      <c r="N371" s="88"/>
      <c r="O371" s="89"/>
      <c r="P371" s="90"/>
      <c r="Q371" s="88"/>
      <c r="R371" s="89"/>
      <c r="S371" s="90"/>
      <c r="BD371" s="42"/>
    </row>
    <row r="372" spans="1:65" ht="15" x14ac:dyDescent="0.25">
      <c r="B372" s="145"/>
      <c r="C372" s="146"/>
      <c r="D372" s="147"/>
      <c r="E372" s="91"/>
      <c r="F372" s="92"/>
      <c r="G372" s="93"/>
      <c r="H372" s="91"/>
      <c r="I372" s="92"/>
      <c r="J372" s="93"/>
      <c r="K372" s="91"/>
      <c r="L372" s="92"/>
      <c r="M372" s="93"/>
      <c r="N372" s="88"/>
      <c r="O372" s="89"/>
      <c r="P372" s="90"/>
      <c r="Q372" s="88"/>
      <c r="R372" s="89"/>
      <c r="S372" s="90"/>
      <c r="BD372" s="42"/>
    </row>
    <row r="373" spans="1:65" ht="15" x14ac:dyDescent="0.25">
      <c r="B373" s="145"/>
      <c r="C373" s="146"/>
      <c r="D373" s="147"/>
      <c r="E373" s="91"/>
      <c r="F373" s="92"/>
      <c r="G373" s="93"/>
      <c r="H373" s="91"/>
      <c r="I373" s="92"/>
      <c r="J373" s="93"/>
      <c r="K373" s="91"/>
      <c r="L373" s="92"/>
      <c r="M373" s="93"/>
      <c r="N373" s="88"/>
      <c r="O373" s="89"/>
      <c r="P373" s="90"/>
      <c r="Q373" s="88"/>
      <c r="R373" s="89"/>
      <c r="S373" s="90"/>
      <c r="BD373" s="42"/>
    </row>
    <row r="374" spans="1:65" ht="15" x14ac:dyDescent="0.25">
      <c r="A374" s="55" t="s">
        <v>760</v>
      </c>
      <c r="AD374" s="41">
        <f>ROW()</f>
        <v>374</v>
      </c>
      <c r="BB374" s="41" t="s">
        <v>1358</v>
      </c>
      <c r="BC374" s="41" t="s">
        <v>423</v>
      </c>
      <c r="BD374" s="42" t="b">
        <v>0</v>
      </c>
      <c r="BE374" s="41" t="str">
        <f>IF(AA546=1,"N",IF(AA546=2,"Y",""))</f>
        <v>Y</v>
      </c>
      <c r="BF374" s="41" t="str">
        <f>BE374</f>
        <v>Y</v>
      </c>
      <c r="BG374" s="41" t="b">
        <v>1</v>
      </c>
      <c r="BH374" s="41" t="b">
        <v>0</v>
      </c>
      <c r="BJ374" s="41">
        <f>AA546</f>
        <v>2</v>
      </c>
      <c r="BK374" s="41" t="e">
        <f ca="1">_xlfn.FORMULATEXT(BJ374)</f>
        <v>#N/A</v>
      </c>
      <c r="BL374" s="41" t="s">
        <v>1359</v>
      </c>
    </row>
    <row r="375" spans="1:65" ht="15" x14ac:dyDescent="0.25">
      <c r="B375" s="110" t="s">
        <v>1360</v>
      </c>
      <c r="C375" s="111"/>
      <c r="D375" s="111"/>
      <c r="E375" s="111"/>
      <c r="F375" s="111"/>
      <c r="G375" s="111"/>
      <c r="H375" s="111"/>
      <c r="I375" s="111"/>
      <c r="AD375" s="41">
        <f>ROW()</f>
        <v>375</v>
      </c>
      <c r="BB375" s="41" t="s">
        <v>1361</v>
      </c>
      <c r="BC375" s="41" t="s">
        <v>348</v>
      </c>
      <c r="BD375" s="42" t="b">
        <v>1</v>
      </c>
      <c r="BE375" s="41">
        <f>N548</f>
        <v>0</v>
      </c>
      <c r="BF375" s="41" t="str">
        <f>""&amp;N548</f>
        <v/>
      </c>
      <c r="BG375" s="41" t="b">
        <v>1</v>
      </c>
      <c r="BH375" s="41" t="b">
        <v>0</v>
      </c>
      <c r="BK375" s="41" t="e">
        <f ca="1">_xlfn.FORMULATEXT(BE375)</f>
        <v>#N/A</v>
      </c>
      <c r="BL375" s="41" t="e">
        <f ca="1">_xlfn.FORMULATEXT(BE375)</f>
        <v>#N/A</v>
      </c>
    </row>
    <row r="376" spans="1:65" ht="15" x14ac:dyDescent="0.25">
      <c r="B376" s="111"/>
      <c r="C376" s="111"/>
      <c r="D376" s="111"/>
      <c r="E376" s="111"/>
      <c r="F376" s="111"/>
      <c r="G376" s="111"/>
      <c r="H376" s="111"/>
      <c r="I376" s="111"/>
      <c r="AD376" s="41">
        <f>ROW()</f>
        <v>376</v>
      </c>
      <c r="BB376" s="41" t="s">
        <v>1362</v>
      </c>
      <c r="BC376" s="41" t="s">
        <v>423</v>
      </c>
      <c r="BD376" s="42" t="b">
        <v>0</v>
      </c>
      <c r="BE376" s="41" t="str">
        <f>IF(AA567=1,"N",IF(AA567=2,"Y",""))</f>
        <v>Y</v>
      </c>
      <c r="BF376" s="41" t="str">
        <f>BE376</f>
        <v>Y</v>
      </c>
      <c r="BG376" s="41" t="b">
        <v>1</v>
      </c>
      <c r="BH376" s="41" t="b">
        <v>0</v>
      </c>
      <c r="BJ376" s="41">
        <f>AA567</f>
        <v>2</v>
      </c>
      <c r="BK376" s="41" t="e">
        <f ca="1">_xlfn.FORMULATEXT(BJ376)</f>
        <v>#N/A</v>
      </c>
      <c r="BL376" s="41" t="s">
        <v>1363</v>
      </c>
    </row>
    <row r="377" spans="1:65" ht="15" x14ac:dyDescent="0.25">
      <c r="AD377" s="41">
        <f>ROW()</f>
        <v>377</v>
      </c>
      <c r="BB377" s="41" t="s">
        <v>1364</v>
      </c>
      <c r="BC377" s="41" t="s">
        <v>348</v>
      </c>
      <c r="BD377" s="42" t="b">
        <v>1</v>
      </c>
      <c r="BE377" s="41">
        <f>N569</f>
        <v>0</v>
      </c>
      <c r="BF377" s="41" t="str">
        <f>""&amp;N569</f>
        <v/>
      </c>
      <c r="BG377" s="41" t="b">
        <v>1</v>
      </c>
      <c r="BH377" s="41" t="b">
        <v>0</v>
      </c>
      <c r="BK377" s="41" t="e">
        <f ca="1">_xlfn.FORMULATEXT(BE377)</f>
        <v>#N/A</v>
      </c>
      <c r="BL377" s="41" t="e">
        <f ca="1">_xlfn.FORMULATEXT(BE377)</f>
        <v>#N/A</v>
      </c>
    </row>
    <row r="378" spans="1:65" ht="15" x14ac:dyDescent="0.25">
      <c r="B378" s="112" t="s">
        <v>1365</v>
      </c>
      <c r="C378" s="112"/>
      <c r="D378" s="112"/>
      <c r="E378" s="112" t="s">
        <v>930</v>
      </c>
      <c r="F378" s="112"/>
      <c r="G378" s="112"/>
      <c r="H378" s="112" t="s">
        <v>1033</v>
      </c>
      <c r="I378" s="112"/>
      <c r="J378" s="112"/>
      <c r="AD378" s="41">
        <f>ROW()</f>
        <v>378</v>
      </c>
      <c r="BB378" s="41" t="s">
        <v>1366</v>
      </c>
      <c r="BC378" s="41" t="s">
        <v>348</v>
      </c>
      <c r="BD378" s="42" t="b">
        <v>1</v>
      </c>
      <c r="BE378" s="41">
        <f>N590</f>
        <v>0</v>
      </c>
      <c r="BF378" s="41" t="str">
        <f>""&amp;N590</f>
        <v/>
      </c>
      <c r="BG378" s="41" t="b">
        <v>1</v>
      </c>
      <c r="BH378" s="41" t="b">
        <v>0</v>
      </c>
      <c r="BK378" s="41" t="e">
        <f ca="1">_xlfn.FORMULATEXT(BE378)</f>
        <v>#N/A</v>
      </c>
      <c r="BL378" s="41" t="e">
        <f ca="1">_xlfn.FORMULATEXT(BE378)</f>
        <v>#N/A</v>
      </c>
    </row>
    <row r="379" spans="1:65" ht="15" x14ac:dyDescent="0.25">
      <c r="B379" s="104" t="s">
        <v>1367</v>
      </c>
      <c r="C379" s="104"/>
      <c r="D379" s="105"/>
      <c r="E379" s="88" t="s">
        <v>44</v>
      </c>
      <c r="F379" s="89"/>
      <c r="G379" s="90"/>
      <c r="H379" s="88" t="s">
        <v>44</v>
      </c>
      <c r="I379" s="89"/>
      <c r="J379" s="90"/>
      <c r="AD379" s="41">
        <f>ROW()</f>
        <v>379</v>
      </c>
      <c r="BB379" s="41" t="s">
        <v>1369</v>
      </c>
      <c r="BC379" s="41" t="s">
        <v>461</v>
      </c>
      <c r="BD379" s="42" t="b">
        <v>0</v>
      </c>
      <c r="BE379" s="41" t="s">
        <v>1213</v>
      </c>
      <c r="BF379" s="41" t="s">
        <v>1213</v>
      </c>
      <c r="BG379" s="41" t="b">
        <v>0</v>
      </c>
      <c r="BH379" s="41" t="b">
        <v>0</v>
      </c>
      <c r="BM379" s="33"/>
    </row>
    <row r="380" spans="1:65" ht="15" x14ac:dyDescent="0.25">
      <c r="B380" s="104" t="s">
        <v>1368</v>
      </c>
      <c r="C380" s="104"/>
      <c r="D380" s="105"/>
      <c r="E380" s="88" t="s">
        <v>36</v>
      </c>
      <c r="F380" s="89"/>
      <c r="G380" s="90"/>
      <c r="H380" s="88" t="s">
        <v>36</v>
      </c>
      <c r="I380" s="89"/>
      <c r="J380" s="90"/>
      <c r="BD380" s="42"/>
      <c r="BM380" s="33"/>
    </row>
    <row r="381" spans="1:65" ht="15" x14ac:dyDescent="0.25">
      <c r="B381" s="104" t="s">
        <v>1450</v>
      </c>
      <c r="C381" s="104"/>
      <c r="D381" s="105"/>
      <c r="E381" s="88" t="s">
        <v>976</v>
      </c>
      <c r="F381" s="89"/>
      <c r="G381" s="90"/>
      <c r="H381" s="88" t="s">
        <v>976</v>
      </c>
      <c r="I381" s="89"/>
      <c r="J381" s="90"/>
      <c r="BD381" s="42"/>
      <c r="BM381" s="33"/>
    </row>
    <row r="382" spans="1:65" ht="15" x14ac:dyDescent="0.25">
      <c r="AD382" s="41">
        <f>ROW()</f>
        <v>382</v>
      </c>
      <c r="BB382" s="41" t="s">
        <v>1370</v>
      </c>
      <c r="BC382" s="41" t="s">
        <v>348</v>
      </c>
      <c r="BD382" s="42" t="b">
        <v>1</v>
      </c>
      <c r="BE382" s="41" t="str">
        <f>E249</f>
        <v>0.00</v>
      </c>
      <c r="BF382" s="41" t="str">
        <f>""&amp;E249</f>
        <v>0.00</v>
      </c>
      <c r="BG382" s="41" t="b">
        <v>0</v>
      </c>
      <c r="BH382" s="41" t="b">
        <v>0</v>
      </c>
      <c r="BK382" s="41" t="e">
        <f ca="1">_xlfn.FORMULATEXT(BE382)</f>
        <v>#N/A</v>
      </c>
      <c r="BL382" s="41" t="e">
        <f ca="1">_xlfn.FORMULATEXT(BE382)</f>
        <v>#N/A</v>
      </c>
      <c r="BM382" s="33"/>
    </row>
    <row r="383" spans="1:65" ht="15" x14ac:dyDescent="0.25">
      <c r="B383" s="38" t="s">
        <v>1371</v>
      </c>
      <c r="AD383" s="41">
        <f>ROW()</f>
        <v>383</v>
      </c>
      <c r="BB383" s="41" t="s">
        <v>1372</v>
      </c>
      <c r="BC383" s="41" t="s">
        <v>348</v>
      </c>
      <c r="BD383" s="42" t="b">
        <v>1</v>
      </c>
      <c r="BE383" s="41" t="str">
        <f>H249</f>
        <v>0.00</v>
      </c>
      <c r="BF383" s="41" t="str">
        <f>""&amp;H249</f>
        <v>0.00</v>
      </c>
      <c r="BG383" s="41" t="b">
        <v>0</v>
      </c>
      <c r="BH383" s="41" t="b">
        <v>0</v>
      </c>
      <c r="BK383" s="41" t="e">
        <f ca="1">_xlfn.FORMULATEXT(BE383)</f>
        <v>#N/A</v>
      </c>
      <c r="BL383" s="41" t="e">
        <f ca="1">_xlfn.FORMULATEXT(BE383)</f>
        <v>#N/A</v>
      </c>
      <c r="BM383" s="33"/>
    </row>
    <row r="384" spans="1:65" ht="15" x14ac:dyDescent="0.25">
      <c r="AD384" s="41">
        <f>ROW()</f>
        <v>384</v>
      </c>
      <c r="BB384" s="41" t="s">
        <v>1373</v>
      </c>
      <c r="BC384" s="41" t="s">
        <v>348</v>
      </c>
      <c r="BD384" s="42" t="b">
        <v>1</v>
      </c>
      <c r="BE384" s="41" t="str">
        <f>K249</f>
        <v>0.00</v>
      </c>
      <c r="BF384" s="41" t="str">
        <f>""&amp;K249</f>
        <v>0.00</v>
      </c>
      <c r="BG384" s="41" t="b">
        <v>0</v>
      </c>
      <c r="BH384" s="41" t="b">
        <v>0</v>
      </c>
      <c r="BK384" s="41" t="e">
        <f ca="1">_xlfn.FORMULATEXT(BE384)</f>
        <v>#N/A</v>
      </c>
      <c r="BL384" s="41" t="e">
        <f ca="1">_xlfn.FORMULATEXT(BE384)</f>
        <v>#N/A</v>
      </c>
      <c r="BM384" s="33"/>
    </row>
    <row r="385" spans="2:65" ht="15" x14ac:dyDescent="0.25">
      <c r="B385" s="38" t="s">
        <v>1374</v>
      </c>
      <c r="AD385" s="41">
        <f>ROW()</f>
        <v>385</v>
      </c>
      <c r="BB385" s="41" t="s">
        <v>1375</v>
      </c>
      <c r="BC385" s="41" t="s">
        <v>348</v>
      </c>
      <c r="BD385" s="42" t="b">
        <v>1</v>
      </c>
      <c r="BE385" s="41" t="str">
        <f>N249</f>
        <v>0.00</v>
      </c>
      <c r="BF385" s="41" t="str">
        <f>""&amp;N249</f>
        <v>0.00</v>
      </c>
      <c r="BG385" s="41" t="b">
        <v>0</v>
      </c>
      <c r="BH385" s="41" t="b">
        <v>0</v>
      </c>
      <c r="BK385" s="41" t="e">
        <f ca="1">_xlfn.FORMULATEXT(BE385)</f>
        <v>#N/A</v>
      </c>
      <c r="BL385" s="41" t="e">
        <f ca="1">_xlfn.FORMULATEXT(BE385)</f>
        <v>#N/A</v>
      </c>
      <c r="BM385" s="33"/>
    </row>
    <row r="386" spans="2:65" ht="15" x14ac:dyDescent="0.25">
      <c r="AD386" s="41">
        <f>ROW()</f>
        <v>386</v>
      </c>
      <c r="BB386" s="41" t="s">
        <v>1376</v>
      </c>
      <c r="BC386" s="41" t="s">
        <v>461</v>
      </c>
      <c r="BD386" s="42" t="b">
        <v>0</v>
      </c>
      <c r="BE386" s="41" t="s">
        <v>1377</v>
      </c>
      <c r="BF386" s="41" t="s">
        <v>1377</v>
      </c>
      <c r="BG386" s="41" t="b">
        <v>0</v>
      </c>
      <c r="BH386" s="41" t="b">
        <v>0</v>
      </c>
      <c r="BM386" s="33"/>
    </row>
    <row r="387" spans="2:65" ht="27.95" customHeight="1" x14ac:dyDescent="0.25">
      <c r="B387" s="113" t="s">
        <v>1378</v>
      </c>
      <c r="C387" s="114"/>
      <c r="D387" s="115"/>
      <c r="E387" s="106" t="s">
        <v>1379</v>
      </c>
      <c r="F387" s="106"/>
      <c r="G387" s="106"/>
      <c r="H387" s="106"/>
      <c r="I387" s="106" t="s">
        <v>1380</v>
      </c>
      <c r="J387" s="106"/>
      <c r="K387" s="106"/>
      <c r="L387" s="106"/>
      <c r="M387" s="106" t="s">
        <v>1381</v>
      </c>
      <c r="N387" s="106"/>
      <c r="O387" s="106"/>
      <c r="P387" s="106"/>
      <c r="AD387" s="41">
        <f>ROW()</f>
        <v>387</v>
      </c>
      <c r="BB387" s="41" t="s">
        <v>1382</v>
      </c>
      <c r="BC387" s="41" t="s">
        <v>348</v>
      </c>
      <c r="BD387" s="42" t="b">
        <v>1</v>
      </c>
      <c r="BE387" s="41" t="str">
        <f>E250</f>
        <v>0.00</v>
      </c>
      <c r="BF387" s="41" t="str">
        <f>""&amp;E250</f>
        <v>0.00</v>
      </c>
      <c r="BG387" s="41" t="b">
        <v>0</v>
      </c>
      <c r="BH387" s="41" t="b">
        <v>0</v>
      </c>
      <c r="BK387" s="41" t="e">
        <f ca="1">_xlfn.FORMULATEXT(BE387)</f>
        <v>#N/A</v>
      </c>
      <c r="BL387" s="41" t="e">
        <f ca="1">_xlfn.FORMULATEXT(BE387)</f>
        <v>#N/A</v>
      </c>
      <c r="BM387" s="33"/>
    </row>
    <row r="388" spans="2:65" ht="15" x14ac:dyDescent="0.25">
      <c r="B388" s="116"/>
      <c r="C388" s="117"/>
      <c r="D388" s="118"/>
      <c r="E388" s="112" t="s">
        <v>1383</v>
      </c>
      <c r="F388" s="112"/>
      <c r="G388" s="112" t="s">
        <v>1384</v>
      </c>
      <c r="H388" s="112"/>
      <c r="I388" s="112" t="s">
        <v>1383</v>
      </c>
      <c r="J388" s="112"/>
      <c r="K388" s="112" t="s">
        <v>1384</v>
      </c>
      <c r="L388" s="112"/>
      <c r="M388" s="112" t="s">
        <v>1383</v>
      </c>
      <c r="N388" s="112"/>
      <c r="O388" s="112" t="s">
        <v>1384</v>
      </c>
      <c r="P388" s="112"/>
      <c r="AD388" s="41">
        <f>ROW()</f>
        <v>388</v>
      </c>
      <c r="BB388" s="41" t="s">
        <v>1385</v>
      </c>
      <c r="BC388" s="41" t="s">
        <v>348</v>
      </c>
      <c r="BD388" s="42" t="b">
        <v>1</v>
      </c>
      <c r="BE388" s="41" t="str">
        <f>H250</f>
        <v>0.00</v>
      </c>
      <c r="BF388" s="41" t="str">
        <f>""&amp;H250</f>
        <v>0.00</v>
      </c>
      <c r="BG388" s="41" t="b">
        <v>0</v>
      </c>
      <c r="BH388" s="41" t="b">
        <v>0</v>
      </c>
      <c r="BK388" s="41" t="e">
        <f ca="1">_xlfn.FORMULATEXT(BE388)</f>
        <v>#N/A</v>
      </c>
      <c r="BL388" s="41" t="e">
        <f ca="1">_xlfn.FORMULATEXT(BE388)</f>
        <v>#N/A</v>
      </c>
      <c r="BM388" s="33"/>
    </row>
    <row r="389" spans="2:65" ht="15" x14ac:dyDescent="0.25">
      <c r="B389" s="256" t="s">
        <v>1386</v>
      </c>
      <c r="C389" s="257"/>
      <c r="D389" s="258"/>
      <c r="E389" s="88" t="s">
        <v>976</v>
      </c>
      <c r="F389" s="90"/>
      <c r="G389" s="88" t="s">
        <v>976</v>
      </c>
      <c r="H389" s="90"/>
      <c r="I389" s="88" t="s">
        <v>976</v>
      </c>
      <c r="J389" s="90"/>
      <c r="K389" s="88" t="s">
        <v>976</v>
      </c>
      <c r="L389" s="90"/>
      <c r="M389" s="88" t="s">
        <v>976</v>
      </c>
      <c r="N389" s="90"/>
      <c r="O389" s="88" t="s">
        <v>976</v>
      </c>
      <c r="P389" s="90"/>
      <c r="AD389" s="41">
        <f>ROW()</f>
        <v>389</v>
      </c>
      <c r="BB389" s="41" t="s">
        <v>1387</v>
      </c>
      <c r="BC389" s="41" t="s">
        <v>348</v>
      </c>
      <c r="BD389" s="42" t="b">
        <v>1</v>
      </c>
      <c r="BE389" s="41" t="str">
        <f>K250</f>
        <v>0.00</v>
      </c>
      <c r="BF389" s="41" t="str">
        <f>""&amp;K250</f>
        <v>0.00</v>
      </c>
      <c r="BG389" s="41" t="b">
        <v>0</v>
      </c>
      <c r="BH389" s="41" t="b">
        <v>0</v>
      </c>
      <c r="BK389" s="41" t="e">
        <f ca="1">_xlfn.FORMULATEXT(BE389)</f>
        <v>#N/A</v>
      </c>
      <c r="BL389" s="41" t="e">
        <f ca="1">_xlfn.FORMULATEXT(BE389)</f>
        <v>#N/A</v>
      </c>
      <c r="BM389" s="33"/>
    </row>
    <row r="390" spans="2:65" ht="15" x14ac:dyDescent="0.25">
      <c r="B390" s="256" t="s">
        <v>1388</v>
      </c>
      <c r="C390" s="257"/>
      <c r="D390" s="258"/>
      <c r="E390" s="107" t="str" cm="1">
        <f t="array" ref="E390">TEXT(SUM(_xlfn.NUMBERVALUE(E391:F392)),"0")</f>
        <v>1</v>
      </c>
      <c r="F390" s="108"/>
      <c r="G390" s="107" t="str" cm="1">
        <f t="array" ref="G390">TEXT(SUM(_xlfn.NUMBERVALUE(G391:H392)),"0")</f>
        <v>5</v>
      </c>
      <c r="H390" s="108"/>
      <c r="I390" s="107" t="str" cm="1">
        <f t="array" ref="I390">TEXT(SUM(_xlfn.NUMBERVALUE(I391:J392)),"0")</f>
        <v>1</v>
      </c>
      <c r="J390" s="108"/>
      <c r="K390" s="107" t="str" cm="1">
        <f t="array" ref="K390">TEXT(SUM(_xlfn.NUMBERVALUE(K391:L392)),"0")</f>
        <v>5</v>
      </c>
      <c r="L390" s="108"/>
      <c r="M390" s="107" t="str" cm="1">
        <f t="array" ref="M390">TEXT(SUM(_xlfn.NUMBERVALUE(M391:N392)),"0.00")</f>
        <v>0.00</v>
      </c>
      <c r="N390" s="108"/>
      <c r="O390" s="107" t="str" cm="1">
        <f t="array" ref="O390">TEXT(SUM(_xlfn.NUMBERVALUE(O391:P392)),"0.00")</f>
        <v>0.00</v>
      </c>
      <c r="P390" s="108"/>
      <c r="AD390" s="41">
        <f>ROW()</f>
        <v>390</v>
      </c>
      <c r="BB390" s="41" t="s">
        <v>1389</v>
      </c>
      <c r="BC390" s="41" t="s">
        <v>348</v>
      </c>
      <c r="BD390" s="42" t="b">
        <v>1</v>
      </c>
      <c r="BE390" s="41" t="str">
        <f>N250</f>
        <v>0.00</v>
      </c>
      <c r="BF390" s="41" t="str">
        <f>""&amp;N250</f>
        <v>0.00</v>
      </c>
      <c r="BG390" s="41" t="b">
        <v>0</v>
      </c>
      <c r="BH390" s="41" t="b">
        <v>0</v>
      </c>
      <c r="BK390" s="41" t="e">
        <f ca="1">_xlfn.FORMULATEXT(BE390)</f>
        <v>#N/A</v>
      </c>
      <c r="BL390" s="41" t="e">
        <f ca="1">_xlfn.FORMULATEXT(BE390)</f>
        <v>#N/A</v>
      </c>
      <c r="BM390" s="33"/>
    </row>
    <row r="391" spans="2:65" ht="15" x14ac:dyDescent="0.25">
      <c r="B391" s="259" t="s">
        <v>1390</v>
      </c>
      <c r="C391" s="260"/>
      <c r="D391" s="261"/>
      <c r="E391" s="88" t="s">
        <v>44</v>
      </c>
      <c r="F391" s="90"/>
      <c r="G391" s="88" t="s">
        <v>28</v>
      </c>
      <c r="H391" s="90"/>
      <c r="I391" s="88" t="s">
        <v>44</v>
      </c>
      <c r="J391" s="90"/>
      <c r="K391" s="88" t="s">
        <v>28</v>
      </c>
      <c r="L391" s="90"/>
      <c r="M391" s="88" t="s">
        <v>976</v>
      </c>
      <c r="N391" s="90"/>
      <c r="O391" s="88" t="s">
        <v>976</v>
      </c>
      <c r="P391" s="90"/>
      <c r="AD391" s="41">
        <f>ROW()</f>
        <v>391</v>
      </c>
      <c r="BB391" s="41" t="s">
        <v>1391</v>
      </c>
      <c r="BC391" s="41" t="s">
        <v>461</v>
      </c>
      <c r="BD391" s="42" t="b">
        <v>0</v>
      </c>
      <c r="BE391" s="41" t="s">
        <v>1392</v>
      </c>
      <c r="BF391" s="41" t="s">
        <v>1392</v>
      </c>
      <c r="BG391" s="41" t="b">
        <v>0</v>
      </c>
      <c r="BH391" s="41" t="b">
        <v>0</v>
      </c>
      <c r="BM391" s="33"/>
    </row>
    <row r="392" spans="2:65" ht="14.45" customHeight="1" x14ac:dyDescent="0.25">
      <c r="B392" s="259" t="s">
        <v>1393</v>
      </c>
      <c r="C392" s="260"/>
      <c r="D392" s="261"/>
      <c r="E392" s="88" t="s">
        <v>976</v>
      </c>
      <c r="F392" s="90"/>
      <c r="G392" s="88" t="s">
        <v>40</v>
      </c>
      <c r="H392" s="90"/>
      <c r="I392" s="88" t="s">
        <v>976</v>
      </c>
      <c r="J392" s="90"/>
      <c r="K392" s="88" t="s">
        <v>40</v>
      </c>
      <c r="L392" s="90"/>
      <c r="M392" s="88" t="s">
        <v>976</v>
      </c>
      <c r="N392" s="90"/>
      <c r="O392" s="88" t="s">
        <v>976</v>
      </c>
      <c r="P392" s="90"/>
      <c r="AD392" s="41">
        <f>ROW()</f>
        <v>392</v>
      </c>
      <c r="BB392" s="41" t="s">
        <v>1394</v>
      </c>
      <c r="BC392" s="41" t="s">
        <v>348</v>
      </c>
      <c r="BD392" s="42" t="b">
        <v>1</v>
      </c>
      <c r="BE392" s="41" t="str">
        <f>E251</f>
        <v>0.00</v>
      </c>
      <c r="BF392" s="41" t="str">
        <f>""&amp;E251</f>
        <v>0.00</v>
      </c>
      <c r="BG392" s="41" t="b">
        <v>0</v>
      </c>
      <c r="BH392" s="41" t="b">
        <v>0</v>
      </c>
      <c r="BK392" s="41" t="e">
        <f ca="1">_xlfn.FORMULATEXT(BE392)</f>
        <v>#N/A</v>
      </c>
      <c r="BL392" s="41" t="e">
        <f ca="1">_xlfn.FORMULATEXT(BE392)</f>
        <v>#N/A</v>
      </c>
      <c r="BM392" s="33"/>
    </row>
    <row r="393" spans="2:65" ht="15" x14ac:dyDescent="0.25">
      <c r="B393" s="256" t="s">
        <v>1395</v>
      </c>
      <c r="C393" s="257"/>
      <c r="D393" s="258"/>
      <c r="E393" s="107" t="str" cm="1">
        <f t="array" ref="E393">TEXT(SUM(_xlfn.NUMBERVALUE(E394:F398)),"0")</f>
        <v>0</v>
      </c>
      <c r="F393" s="108"/>
      <c r="G393" s="107" t="str" cm="1">
        <f t="array" ref="G393">TEXT(SUM(_xlfn.NUMBERVALUE(G394:H398)),"0")</f>
        <v>0</v>
      </c>
      <c r="H393" s="108"/>
      <c r="I393" s="107" t="str" cm="1">
        <f t="array" ref="I393">TEXT(SUM(_xlfn.NUMBERVALUE(I394:J398)),"0")</f>
        <v>0</v>
      </c>
      <c r="J393" s="108"/>
      <c r="K393" s="107" t="str" cm="1">
        <f t="array" ref="K393">TEXT(SUM(_xlfn.NUMBERVALUE(K394:L398)),"0")</f>
        <v>0</v>
      </c>
      <c r="L393" s="108"/>
      <c r="M393" s="107" t="str" cm="1">
        <f t="array" ref="M393">TEXT(SUM(_xlfn.NUMBERVALUE(M394:N398)),"0.00")</f>
        <v>0.00</v>
      </c>
      <c r="N393" s="108"/>
      <c r="O393" s="107" t="str" cm="1">
        <f t="array" ref="O393">TEXT(SUM(_xlfn.NUMBERVALUE(O394:P398)),"0.00")</f>
        <v>0.00</v>
      </c>
      <c r="P393" s="108"/>
      <c r="AD393" s="41">
        <f>ROW()</f>
        <v>393</v>
      </c>
      <c r="BB393" s="41" t="s">
        <v>1396</v>
      </c>
      <c r="BC393" s="41" t="s">
        <v>348</v>
      </c>
      <c r="BD393" s="42" t="b">
        <v>1</v>
      </c>
      <c r="BE393" s="41" t="str">
        <f>H251</f>
        <v>0.00</v>
      </c>
      <c r="BF393" s="41" t="str">
        <f>""&amp;H251</f>
        <v>0.00</v>
      </c>
      <c r="BG393" s="41" t="b">
        <v>0</v>
      </c>
      <c r="BH393" s="41" t="b">
        <v>0</v>
      </c>
      <c r="BK393" s="41" t="e">
        <f ca="1">_xlfn.FORMULATEXT(BE393)</f>
        <v>#N/A</v>
      </c>
      <c r="BL393" s="41" t="e">
        <f ca="1">_xlfn.FORMULATEXT(BE393)</f>
        <v>#N/A</v>
      </c>
      <c r="BM393" s="33"/>
    </row>
    <row r="394" spans="2:65" ht="15" x14ac:dyDescent="0.25">
      <c r="B394" s="259" t="s">
        <v>1397</v>
      </c>
      <c r="C394" s="260"/>
      <c r="D394" s="261"/>
      <c r="E394" s="88" t="s">
        <v>976</v>
      </c>
      <c r="F394" s="90"/>
      <c r="G394" s="88" t="s">
        <v>976</v>
      </c>
      <c r="H394" s="90"/>
      <c r="I394" s="88" t="s">
        <v>976</v>
      </c>
      <c r="J394" s="90"/>
      <c r="K394" s="88" t="s">
        <v>976</v>
      </c>
      <c r="L394" s="90"/>
      <c r="M394" s="88" t="s">
        <v>976</v>
      </c>
      <c r="N394" s="90"/>
      <c r="O394" s="88" t="s">
        <v>976</v>
      </c>
      <c r="P394" s="90"/>
      <c r="AD394" s="41">
        <f>ROW()</f>
        <v>394</v>
      </c>
      <c r="BB394" s="41" t="s">
        <v>1398</v>
      </c>
      <c r="BC394" s="41" t="s">
        <v>348</v>
      </c>
      <c r="BD394" s="42" t="b">
        <v>1</v>
      </c>
      <c r="BE394" s="41" t="str">
        <f>K251</f>
        <v>0.00</v>
      </c>
      <c r="BF394" s="41" t="str">
        <f>""&amp;K251</f>
        <v>0.00</v>
      </c>
      <c r="BG394" s="41" t="b">
        <v>0</v>
      </c>
      <c r="BH394" s="41" t="b">
        <v>0</v>
      </c>
      <c r="BK394" s="41" t="e">
        <f ca="1">_xlfn.FORMULATEXT(BE394)</f>
        <v>#N/A</v>
      </c>
      <c r="BL394" s="41" t="e">
        <f ca="1">_xlfn.FORMULATEXT(BE394)</f>
        <v>#N/A</v>
      </c>
      <c r="BM394" s="33"/>
    </row>
    <row r="395" spans="2:65" ht="15" x14ac:dyDescent="0.25">
      <c r="B395" s="259" t="s">
        <v>1399</v>
      </c>
      <c r="C395" s="260"/>
      <c r="D395" s="261"/>
      <c r="E395" s="88" t="s">
        <v>976</v>
      </c>
      <c r="F395" s="90"/>
      <c r="G395" s="88" t="s">
        <v>976</v>
      </c>
      <c r="H395" s="90"/>
      <c r="I395" s="88" t="s">
        <v>976</v>
      </c>
      <c r="J395" s="90"/>
      <c r="K395" s="88" t="s">
        <v>976</v>
      </c>
      <c r="L395" s="90"/>
      <c r="M395" s="88" t="s">
        <v>976</v>
      </c>
      <c r="N395" s="90"/>
      <c r="O395" s="88" t="s">
        <v>976</v>
      </c>
      <c r="P395" s="90"/>
      <c r="AD395" s="41">
        <f>ROW()</f>
        <v>395</v>
      </c>
      <c r="BB395" s="41" t="s">
        <v>1400</v>
      </c>
      <c r="BC395" s="41" t="s">
        <v>348</v>
      </c>
      <c r="BD395" s="42" t="b">
        <v>1</v>
      </c>
      <c r="BE395" s="41" t="str">
        <f>N251</f>
        <v>0.00</v>
      </c>
      <c r="BF395" s="41" t="str">
        <f>""&amp;N251</f>
        <v>0.00</v>
      </c>
      <c r="BG395" s="41" t="b">
        <v>0</v>
      </c>
      <c r="BH395" s="41" t="b">
        <v>0</v>
      </c>
      <c r="BK395" s="41" t="e">
        <f ca="1">_xlfn.FORMULATEXT(BE395)</f>
        <v>#N/A</v>
      </c>
      <c r="BL395" s="41" t="e">
        <f ca="1">_xlfn.FORMULATEXT(BE395)</f>
        <v>#N/A</v>
      </c>
      <c r="BM395" s="33"/>
    </row>
    <row r="396" spans="2:65" ht="15" x14ac:dyDescent="0.25">
      <c r="B396" s="259" t="s">
        <v>1401</v>
      </c>
      <c r="C396" s="260"/>
      <c r="D396" s="261"/>
      <c r="E396" s="88" t="s">
        <v>976</v>
      </c>
      <c r="F396" s="90"/>
      <c r="G396" s="88" t="s">
        <v>976</v>
      </c>
      <c r="H396" s="90"/>
      <c r="I396" s="88" t="s">
        <v>976</v>
      </c>
      <c r="J396" s="90"/>
      <c r="K396" s="88" t="s">
        <v>976</v>
      </c>
      <c r="L396" s="90"/>
      <c r="M396" s="88" t="s">
        <v>976</v>
      </c>
      <c r="N396" s="90"/>
      <c r="O396" s="88" t="s">
        <v>976</v>
      </c>
      <c r="P396" s="90"/>
      <c r="AD396" s="41">
        <f>ROW()</f>
        <v>396</v>
      </c>
      <c r="BB396" s="41" t="s">
        <v>1402</v>
      </c>
      <c r="BC396" s="41" t="s">
        <v>461</v>
      </c>
      <c r="BD396" s="42" t="b">
        <v>0</v>
      </c>
      <c r="BE396" s="41" t="s">
        <v>1403</v>
      </c>
      <c r="BF396" s="41" t="s">
        <v>1403</v>
      </c>
      <c r="BG396" s="41" t="b">
        <v>0</v>
      </c>
      <c r="BH396" s="41" t="b">
        <v>0</v>
      </c>
      <c r="BM396" s="33"/>
    </row>
    <row r="397" spans="2:65" ht="15" x14ac:dyDescent="0.25">
      <c r="B397" s="259" t="s">
        <v>1404</v>
      </c>
      <c r="C397" s="260"/>
      <c r="D397" s="261"/>
      <c r="E397" s="88" t="s">
        <v>976</v>
      </c>
      <c r="F397" s="90"/>
      <c r="G397" s="88" t="s">
        <v>976</v>
      </c>
      <c r="H397" s="90"/>
      <c r="I397" s="88" t="s">
        <v>976</v>
      </c>
      <c r="J397" s="90"/>
      <c r="K397" s="88" t="s">
        <v>976</v>
      </c>
      <c r="L397" s="90"/>
      <c r="M397" s="88" t="s">
        <v>976</v>
      </c>
      <c r="N397" s="90"/>
      <c r="O397" s="88" t="s">
        <v>976</v>
      </c>
      <c r="P397" s="90"/>
      <c r="AD397" s="41">
        <f>ROW()</f>
        <v>397</v>
      </c>
      <c r="BB397" s="41" t="s">
        <v>1405</v>
      </c>
      <c r="BC397" s="41" t="s">
        <v>348</v>
      </c>
      <c r="BD397" s="42" t="b">
        <v>1</v>
      </c>
      <c r="BE397" s="41" t="str">
        <f>E389</f>
        <v>0</v>
      </c>
      <c r="BF397" s="41" t="str">
        <f>""&amp;E389</f>
        <v>0</v>
      </c>
      <c r="BG397" s="41" t="s">
        <v>1406</v>
      </c>
      <c r="BH397" s="41" t="b">
        <v>0</v>
      </c>
      <c r="BK397" s="41" t="e">
        <f t="shared" ref="BK397:BK402" ca="1" si="56">_xlfn.FORMULATEXT(BE397)</f>
        <v>#N/A</v>
      </c>
      <c r="BL397" s="41" t="e">
        <f t="shared" ref="BL397:BL402" ca="1" si="57">_xlfn.FORMULATEXT(BE397)</f>
        <v>#N/A</v>
      </c>
      <c r="BM397" s="33"/>
    </row>
    <row r="398" spans="2:65" ht="15" x14ac:dyDescent="0.25">
      <c r="B398" s="259" t="s">
        <v>1407</v>
      </c>
      <c r="C398" s="260"/>
      <c r="D398" s="261"/>
      <c r="E398" s="88" t="s">
        <v>976</v>
      </c>
      <c r="F398" s="90"/>
      <c r="G398" s="88" t="s">
        <v>976</v>
      </c>
      <c r="H398" s="90"/>
      <c r="I398" s="88" t="s">
        <v>976</v>
      </c>
      <c r="J398" s="90"/>
      <c r="K398" s="88" t="s">
        <v>976</v>
      </c>
      <c r="L398" s="90"/>
      <c r="M398" s="88" t="s">
        <v>976</v>
      </c>
      <c r="N398" s="90"/>
      <c r="O398" s="88" t="s">
        <v>976</v>
      </c>
      <c r="P398" s="90"/>
      <c r="AD398" s="41">
        <f>ROW()</f>
        <v>398</v>
      </c>
      <c r="BB398" s="41" t="s">
        <v>1408</v>
      </c>
      <c r="BC398" s="41" t="s">
        <v>348</v>
      </c>
      <c r="BD398" s="42" t="b">
        <v>1</v>
      </c>
      <c r="BE398" s="41" t="str">
        <f>G389</f>
        <v>0</v>
      </c>
      <c r="BF398" s="41" t="str">
        <f>""&amp;G389</f>
        <v>0</v>
      </c>
      <c r="BG398" s="41" t="s">
        <v>1406</v>
      </c>
      <c r="BH398" s="41" t="b">
        <v>0</v>
      </c>
      <c r="BK398" s="41" t="e">
        <f t="shared" ca="1" si="56"/>
        <v>#N/A</v>
      </c>
      <c r="BL398" s="41" t="e">
        <f t="shared" ca="1" si="57"/>
        <v>#N/A</v>
      </c>
      <c r="BM398" s="33"/>
    </row>
    <row r="399" spans="2:65" ht="15" x14ac:dyDescent="0.25">
      <c r="B399" s="262" t="s">
        <v>1409</v>
      </c>
      <c r="C399" s="263"/>
      <c r="D399" s="264"/>
      <c r="E399" s="107" t="str">
        <f>TEXT(SUM(_xlfn.NUMBERVALUE(E389),_xlfn.NUMBERVALUE(E390),_xlfn.NUMBERVALUE(E393)),"0")</f>
        <v>1</v>
      </c>
      <c r="F399" s="108"/>
      <c r="G399" s="107" t="str">
        <f>TEXT(SUM(_xlfn.NUMBERVALUE(G389),_xlfn.NUMBERVALUE(G390),_xlfn.NUMBERVALUE(G393)),"0")</f>
        <v>5</v>
      </c>
      <c r="H399" s="108"/>
      <c r="I399" s="107" t="str">
        <f>TEXT(SUM(_xlfn.NUMBERVALUE(I389),_xlfn.NUMBERVALUE(I390),_xlfn.NUMBERVALUE(I393)),"0")</f>
        <v>1</v>
      </c>
      <c r="J399" s="108"/>
      <c r="K399" s="107" t="str">
        <f>TEXT(SUM(_xlfn.NUMBERVALUE(K389),_xlfn.NUMBERVALUE(K390),_xlfn.NUMBERVALUE(K393)),"0")</f>
        <v>5</v>
      </c>
      <c r="L399" s="108"/>
      <c r="M399" s="107" t="str">
        <f>TEXT(SUM(_xlfn.NUMBERVALUE(M389),_xlfn.NUMBERVALUE(M390),_xlfn.NUMBERVALUE(M393)),"0.00")</f>
        <v>0.00</v>
      </c>
      <c r="N399" s="108"/>
      <c r="O399" s="107" t="str">
        <f>TEXT(SUM(_xlfn.NUMBERVALUE(O389),_xlfn.NUMBERVALUE(O390),_xlfn.NUMBERVALUE(O393)),"0.00")</f>
        <v>0.00</v>
      </c>
      <c r="P399" s="108"/>
      <c r="AD399" s="41">
        <f>ROW()</f>
        <v>399</v>
      </c>
      <c r="BB399" s="41" t="s">
        <v>1410</v>
      </c>
      <c r="BC399" s="41" t="s">
        <v>348</v>
      </c>
      <c r="BD399" s="42" t="b">
        <v>1</v>
      </c>
      <c r="BE399" s="41" t="str">
        <f>I389</f>
        <v>0</v>
      </c>
      <c r="BF399" s="41" t="str">
        <f>""&amp;I389</f>
        <v>0</v>
      </c>
      <c r="BG399" s="41" t="s">
        <v>1406</v>
      </c>
      <c r="BH399" s="41" t="b">
        <v>0</v>
      </c>
      <c r="BK399" s="41" t="e">
        <f t="shared" ca="1" si="56"/>
        <v>#N/A</v>
      </c>
      <c r="BL399" s="41" t="e">
        <f t="shared" ca="1" si="57"/>
        <v>#N/A</v>
      </c>
      <c r="BM399" s="33"/>
    </row>
    <row r="400" spans="2:65" ht="15" x14ac:dyDescent="0.25">
      <c r="AD400" s="41">
        <f>ROW()</f>
        <v>400</v>
      </c>
      <c r="BB400" s="41" t="s">
        <v>1411</v>
      </c>
      <c r="BC400" s="41" t="s">
        <v>348</v>
      </c>
      <c r="BD400" s="42" t="b">
        <v>1</v>
      </c>
      <c r="BE400" s="41" t="str">
        <f>K389</f>
        <v>0</v>
      </c>
      <c r="BF400" s="41" t="str">
        <f>""&amp;K389</f>
        <v>0</v>
      </c>
      <c r="BG400" s="41" t="s">
        <v>1406</v>
      </c>
      <c r="BH400" s="41" t="b">
        <v>0</v>
      </c>
      <c r="BK400" s="41" t="e">
        <f t="shared" ca="1" si="56"/>
        <v>#N/A</v>
      </c>
      <c r="BL400" s="41" t="e">
        <f t="shared" ca="1" si="57"/>
        <v>#N/A</v>
      </c>
      <c r="BM400" s="33"/>
    </row>
    <row r="401" spans="1:65" ht="15" x14ac:dyDescent="0.25">
      <c r="B401" s="47" t="s">
        <v>1412</v>
      </c>
      <c r="N401" s="132" t="s">
        <v>1413</v>
      </c>
      <c r="O401" s="133"/>
      <c r="P401" s="134"/>
      <c r="AD401" s="41">
        <f>ROW()</f>
        <v>401</v>
      </c>
      <c r="BB401" s="41" t="s">
        <v>1414</v>
      </c>
      <c r="BC401" s="41" t="s">
        <v>348</v>
      </c>
      <c r="BD401" s="42" t="b">
        <v>1</v>
      </c>
      <c r="BE401" s="41" t="str">
        <f>M389</f>
        <v>0</v>
      </c>
      <c r="BF401" s="41" t="str">
        <f>""&amp;M389</f>
        <v>0</v>
      </c>
      <c r="BG401" s="41" t="s">
        <v>1406</v>
      </c>
      <c r="BH401" s="41" t="b">
        <v>0</v>
      </c>
      <c r="BK401" s="41" t="e">
        <f t="shared" ca="1" si="56"/>
        <v>#N/A</v>
      </c>
      <c r="BL401" s="41" t="e">
        <f t="shared" ca="1" si="57"/>
        <v>#N/A</v>
      </c>
      <c r="BM401" s="33"/>
    </row>
    <row r="402" spans="1:65" ht="15" x14ac:dyDescent="0.25">
      <c r="A402" s="55" t="s">
        <v>760</v>
      </c>
      <c r="B402" s="47" t="s">
        <v>1416</v>
      </c>
      <c r="AD402" s="41">
        <f>ROW()</f>
        <v>402</v>
      </c>
      <c r="BB402" s="41" t="s">
        <v>1417</v>
      </c>
      <c r="BC402" s="41" t="s">
        <v>348</v>
      </c>
      <c r="BD402" s="42" t="b">
        <v>1</v>
      </c>
      <c r="BE402" s="41" t="str">
        <f>O389</f>
        <v>0</v>
      </c>
      <c r="BF402" s="41" t="str">
        <f>""&amp;O389</f>
        <v>0</v>
      </c>
      <c r="BG402" s="41" t="s">
        <v>1406</v>
      </c>
      <c r="BH402" s="41" t="b">
        <v>0</v>
      </c>
      <c r="BK402" s="41" t="e">
        <f t="shared" ca="1" si="56"/>
        <v>#N/A</v>
      </c>
      <c r="BL402" s="41" t="e">
        <f t="shared" ca="1" si="57"/>
        <v>#N/A</v>
      </c>
      <c r="BM402" s="33"/>
    </row>
    <row r="403" spans="1:65" ht="15" x14ac:dyDescent="0.25">
      <c r="A403" s="55" t="s">
        <v>760</v>
      </c>
      <c r="B403" s="45" t="s">
        <v>1418</v>
      </c>
      <c r="AD403" s="41">
        <f>ROW()</f>
        <v>403</v>
      </c>
      <c r="BB403" s="41" t="s">
        <v>1419</v>
      </c>
      <c r="BC403" s="41" t="s">
        <v>461</v>
      </c>
      <c r="BD403" s="42" t="b">
        <v>0</v>
      </c>
      <c r="BE403" s="41" t="s">
        <v>1420</v>
      </c>
      <c r="BF403" s="41" t="s">
        <v>1420</v>
      </c>
      <c r="BG403" s="41" t="b">
        <v>0</v>
      </c>
      <c r="BH403" s="41" t="b">
        <v>0</v>
      </c>
      <c r="BM403" s="33"/>
    </row>
    <row r="404" spans="1:65" ht="15" x14ac:dyDescent="0.25">
      <c r="A404" s="55" t="s">
        <v>760</v>
      </c>
      <c r="AD404" s="41">
        <f>ROW()</f>
        <v>404</v>
      </c>
      <c r="BB404" s="41" t="s">
        <v>1421</v>
      </c>
      <c r="BC404" s="41" t="s">
        <v>348</v>
      </c>
      <c r="BD404" s="42" t="b">
        <v>1</v>
      </c>
      <c r="BE404" s="67" t="str">
        <f>E390</f>
        <v>1</v>
      </c>
      <c r="BF404" s="67" t="str">
        <f>""&amp;E390</f>
        <v>1</v>
      </c>
      <c r="BG404" s="41" t="b">
        <v>0</v>
      </c>
      <c r="BH404" s="41" t="b">
        <v>0</v>
      </c>
      <c r="BK404" s="41" t="e">
        <f ca="1">_xlfn.FORMULATEXT(BE404)</f>
        <v>#N/A</v>
      </c>
      <c r="BL404" s="41" t="e">
        <f ca="1">_xlfn.FORMULATEXT(BE404)</f>
        <v>#N/A</v>
      </c>
      <c r="BM404" s="33"/>
    </row>
    <row r="405" spans="1:65" ht="44.45" customHeight="1" x14ac:dyDescent="0.25">
      <c r="A405" s="55" t="s">
        <v>760</v>
      </c>
      <c r="B405" s="103" t="s">
        <v>1422</v>
      </c>
      <c r="C405" s="103"/>
      <c r="D405" s="103"/>
      <c r="E405" s="103" t="s">
        <v>1423</v>
      </c>
      <c r="F405" s="103"/>
      <c r="G405" s="103"/>
      <c r="H405" s="103" t="s">
        <v>1424</v>
      </c>
      <c r="I405" s="103"/>
      <c r="J405" s="103"/>
      <c r="K405" s="103" t="s">
        <v>1425</v>
      </c>
      <c r="L405" s="103"/>
      <c r="M405" s="103"/>
      <c r="N405" s="109" t="s">
        <v>1426</v>
      </c>
      <c r="O405" s="109"/>
      <c r="P405" s="109"/>
      <c r="Q405" s="68"/>
      <c r="R405" s="68"/>
      <c r="S405" s="68"/>
      <c r="AD405" s="41">
        <f>ROW()</f>
        <v>405</v>
      </c>
      <c r="BB405" s="41" t="s">
        <v>1427</v>
      </c>
      <c r="BC405" s="41" t="s">
        <v>348</v>
      </c>
      <c r="BD405" s="42" t="b">
        <v>1</v>
      </c>
      <c r="BE405" s="67" t="str">
        <f>G390</f>
        <v>5</v>
      </c>
      <c r="BF405" s="67" t="str">
        <f>""&amp;G390</f>
        <v>5</v>
      </c>
      <c r="BG405" s="41" t="b">
        <v>0</v>
      </c>
      <c r="BH405" s="41" t="b">
        <v>0</v>
      </c>
      <c r="BK405" s="41" t="e">
        <f ca="1">_xlfn.FORMULATEXT(BE405)</f>
        <v>#N/A</v>
      </c>
      <c r="BL405" s="41" t="e">
        <f ca="1">_xlfn.FORMULATEXT(BE405)</f>
        <v>#N/A</v>
      </c>
      <c r="BM405" s="33"/>
    </row>
    <row r="406" spans="1:65" ht="29.45" customHeight="1" x14ac:dyDescent="0.25">
      <c r="A406" s="55" t="s">
        <v>760</v>
      </c>
      <c r="B406" s="136" t="s">
        <v>1524</v>
      </c>
      <c r="C406" s="137"/>
      <c r="D406" s="138"/>
      <c r="E406" s="119" t="s">
        <v>1429</v>
      </c>
      <c r="F406" s="120"/>
      <c r="G406" s="121"/>
      <c r="H406" s="119" t="s">
        <v>354</v>
      </c>
      <c r="I406" s="120"/>
      <c r="J406" s="121"/>
      <c r="K406" s="139" t="s">
        <v>976</v>
      </c>
      <c r="L406" s="140"/>
      <c r="M406" s="141"/>
      <c r="N406" s="119" t="s">
        <v>1432</v>
      </c>
      <c r="O406" s="120"/>
      <c r="P406" s="121"/>
      <c r="AD406" s="41">
        <f>ROW()</f>
        <v>406</v>
      </c>
      <c r="BB406" s="41" t="s">
        <v>1433</v>
      </c>
      <c r="BC406" s="41" t="s">
        <v>348</v>
      </c>
      <c r="BD406" s="42" t="b">
        <v>1</v>
      </c>
      <c r="BE406" s="67" t="str">
        <f>I390</f>
        <v>1</v>
      </c>
      <c r="BF406" s="67" t="str">
        <f>""&amp;I390</f>
        <v>1</v>
      </c>
      <c r="BG406" s="41" t="b">
        <v>0</v>
      </c>
      <c r="BH406" s="41" t="b">
        <v>0</v>
      </c>
      <c r="BK406" s="41" t="e">
        <f ca="1">_xlfn.FORMULATEXT(BE406)</f>
        <v>#N/A</v>
      </c>
      <c r="BL406" s="41" t="e">
        <f ca="1">_xlfn.FORMULATEXT(BE406)</f>
        <v>#N/A</v>
      </c>
      <c r="BM406" s="33"/>
    </row>
    <row r="407" spans="1:65" ht="29.45" customHeight="1" x14ac:dyDescent="0.25">
      <c r="B407" s="136" t="s">
        <v>1523</v>
      </c>
      <c r="C407" s="137"/>
      <c r="D407" s="138"/>
      <c r="E407" s="119" t="s">
        <v>1431</v>
      </c>
      <c r="F407" s="120"/>
      <c r="G407" s="121"/>
      <c r="H407" s="119" t="s">
        <v>387</v>
      </c>
      <c r="I407" s="120"/>
      <c r="J407" s="121"/>
      <c r="K407" s="139" t="s">
        <v>976</v>
      </c>
      <c r="L407" s="140"/>
      <c r="M407" s="141"/>
      <c r="N407" s="119"/>
      <c r="O407" s="120"/>
      <c r="P407" s="121"/>
      <c r="BD407" s="42"/>
      <c r="BE407" s="67"/>
      <c r="BF407" s="67"/>
      <c r="BM407" s="33"/>
    </row>
    <row r="408" spans="1:65" ht="29.45" customHeight="1" x14ac:dyDescent="0.25">
      <c r="B408" s="136" t="s">
        <v>1356</v>
      </c>
      <c r="C408" s="137"/>
      <c r="D408" s="138"/>
      <c r="E408" s="119" t="s">
        <v>1430</v>
      </c>
      <c r="F408" s="120"/>
      <c r="G408" s="121"/>
      <c r="H408" s="119" t="s">
        <v>354</v>
      </c>
      <c r="I408" s="120"/>
      <c r="J408" s="121"/>
      <c r="K408" s="139" t="s">
        <v>976</v>
      </c>
      <c r="L408" s="140"/>
      <c r="M408" s="141"/>
      <c r="N408" s="119"/>
      <c r="O408" s="120"/>
      <c r="P408" s="121"/>
      <c r="BD408" s="42"/>
      <c r="BE408" s="67"/>
      <c r="BF408" s="67"/>
      <c r="BM408" s="33"/>
    </row>
    <row r="409" spans="1:65" ht="29.45" customHeight="1" x14ac:dyDescent="0.25">
      <c r="B409" s="136" t="s">
        <v>1236</v>
      </c>
      <c r="C409" s="137"/>
      <c r="D409" s="138"/>
      <c r="E409" s="119" t="s">
        <v>1428</v>
      </c>
      <c r="F409" s="120"/>
      <c r="G409" s="121"/>
      <c r="H409" s="119" t="s">
        <v>354</v>
      </c>
      <c r="I409" s="120"/>
      <c r="J409" s="121"/>
      <c r="K409" s="139" t="s">
        <v>976</v>
      </c>
      <c r="L409" s="140"/>
      <c r="M409" s="141"/>
      <c r="N409" s="119"/>
      <c r="O409" s="120"/>
      <c r="P409" s="121"/>
      <c r="BD409" s="42"/>
      <c r="BE409" s="67"/>
      <c r="BF409" s="67"/>
      <c r="BM409" s="33"/>
    </row>
    <row r="410" spans="1:65" ht="29.45" customHeight="1" x14ac:dyDescent="0.25">
      <c r="B410" s="136" t="s">
        <v>900</v>
      </c>
      <c r="C410" s="137"/>
      <c r="D410" s="138"/>
      <c r="E410" s="119" t="s">
        <v>1577</v>
      </c>
      <c r="F410" s="120"/>
      <c r="G410" s="121"/>
      <c r="H410" s="119" t="s">
        <v>354</v>
      </c>
      <c r="I410" s="120"/>
      <c r="J410" s="121"/>
      <c r="K410" s="139" t="s">
        <v>976</v>
      </c>
      <c r="L410" s="140"/>
      <c r="M410" s="141"/>
      <c r="N410" s="119"/>
      <c r="O410" s="120"/>
      <c r="P410" s="121"/>
      <c r="BD410" s="42"/>
      <c r="BE410" s="67"/>
      <c r="BF410" s="67"/>
      <c r="BM410" s="33"/>
    </row>
    <row r="411" spans="1:65" ht="29.45" customHeight="1" x14ac:dyDescent="0.25">
      <c r="B411" s="136" t="s">
        <v>899</v>
      </c>
      <c r="C411" s="137"/>
      <c r="D411" s="138"/>
      <c r="E411" s="119" t="s">
        <v>1576</v>
      </c>
      <c r="F411" s="120"/>
      <c r="G411" s="121"/>
      <c r="H411" s="119" t="s">
        <v>354</v>
      </c>
      <c r="I411" s="120"/>
      <c r="J411" s="121"/>
      <c r="K411" s="139" t="s">
        <v>976</v>
      </c>
      <c r="L411" s="140"/>
      <c r="M411" s="141"/>
      <c r="N411" s="119"/>
      <c r="O411" s="120"/>
      <c r="P411" s="121"/>
      <c r="BD411" s="42"/>
      <c r="BE411" s="67"/>
      <c r="BF411" s="67"/>
      <c r="BM411" s="33"/>
    </row>
    <row r="412" spans="1:65" ht="29.45" customHeight="1" x14ac:dyDescent="0.25">
      <c r="B412" s="136" t="s">
        <v>1563</v>
      </c>
      <c r="C412" s="137"/>
      <c r="D412" s="138"/>
      <c r="E412" s="119" t="s">
        <v>1562</v>
      </c>
      <c r="F412" s="120"/>
      <c r="G412" s="121"/>
      <c r="H412" s="119" t="s">
        <v>402</v>
      </c>
      <c r="I412" s="120"/>
      <c r="J412" s="121"/>
      <c r="K412" s="139" t="s">
        <v>976</v>
      </c>
      <c r="L412" s="140"/>
      <c r="M412" s="141"/>
      <c r="N412" s="119"/>
      <c r="O412" s="120"/>
      <c r="P412" s="121"/>
      <c r="BD412" s="42"/>
      <c r="BE412" s="67"/>
      <c r="BF412" s="67"/>
      <c r="BM412" s="33"/>
    </row>
    <row r="413" spans="1:65" ht="29.45" customHeight="1" x14ac:dyDescent="0.25">
      <c r="B413" s="136" t="s">
        <v>1548</v>
      </c>
      <c r="C413" s="137"/>
      <c r="D413" s="138"/>
      <c r="E413" s="119" t="s">
        <v>1547</v>
      </c>
      <c r="F413" s="120"/>
      <c r="G413" s="121"/>
      <c r="H413" s="119" t="s">
        <v>353</v>
      </c>
      <c r="I413" s="120"/>
      <c r="J413" s="121"/>
      <c r="K413" s="139" t="s">
        <v>976</v>
      </c>
      <c r="L413" s="140"/>
      <c r="M413" s="141"/>
      <c r="N413" s="119"/>
      <c r="O413" s="120"/>
      <c r="P413" s="121"/>
      <c r="BD413" s="42"/>
      <c r="BE413" s="67"/>
      <c r="BF413" s="67"/>
      <c r="BM413" s="33"/>
    </row>
    <row r="414" spans="1:65" ht="15" x14ac:dyDescent="0.25">
      <c r="AD414" s="41">
        <f>ROW()</f>
        <v>414</v>
      </c>
      <c r="BB414" s="41" t="s">
        <v>1434</v>
      </c>
      <c r="BC414" s="41" t="s">
        <v>348</v>
      </c>
      <c r="BD414" s="42" t="b">
        <v>1</v>
      </c>
      <c r="BE414" s="67" t="str">
        <f>K390</f>
        <v>5</v>
      </c>
      <c r="BF414" s="67" t="str">
        <f>""&amp;K390</f>
        <v>5</v>
      </c>
      <c r="BG414" s="41" t="b">
        <v>0</v>
      </c>
      <c r="BH414" s="41" t="b">
        <v>0</v>
      </c>
      <c r="BK414" s="41" t="e">
        <f ca="1">_xlfn.FORMULATEXT(BE414)</f>
        <v>#N/A</v>
      </c>
      <c r="BL414" s="41" t="e">
        <f ca="1">_xlfn.FORMULATEXT(BE414)</f>
        <v>#N/A</v>
      </c>
      <c r="BM414" s="33"/>
    </row>
    <row r="415" spans="1:65" ht="15" x14ac:dyDescent="0.25">
      <c r="B415" s="45" t="s">
        <v>1435</v>
      </c>
      <c r="N415" s="132" t="s">
        <v>44</v>
      </c>
      <c r="O415" s="133"/>
      <c r="P415" s="134"/>
      <c r="AD415" s="41">
        <f>ROW()</f>
        <v>415</v>
      </c>
      <c r="BB415" s="41" t="s">
        <v>1437</v>
      </c>
      <c r="BC415" s="41" t="s">
        <v>348</v>
      </c>
      <c r="BD415" s="42" t="b">
        <v>1</v>
      </c>
      <c r="BE415" s="67" t="str">
        <f>M390</f>
        <v>0.00</v>
      </c>
      <c r="BF415" s="67" t="str">
        <f>""&amp;M390</f>
        <v>0.00</v>
      </c>
      <c r="BG415" s="41" t="b">
        <v>0</v>
      </c>
      <c r="BH415" s="41" t="b">
        <v>0</v>
      </c>
      <c r="BK415" s="41" t="e">
        <f ca="1">_xlfn.FORMULATEXT(BE415)</f>
        <v>#N/A</v>
      </c>
      <c r="BL415" s="41" t="e">
        <f ca="1">_xlfn.FORMULATEXT(BE415)</f>
        <v>#N/A</v>
      </c>
      <c r="BM415" s="33"/>
    </row>
    <row r="416" spans="1:65" ht="15" x14ac:dyDescent="0.25">
      <c r="A416" s="55" t="s">
        <v>760</v>
      </c>
      <c r="AD416" s="41">
        <f>ROW()</f>
        <v>416</v>
      </c>
      <c r="BB416" s="41" t="s">
        <v>1439</v>
      </c>
      <c r="BC416" s="41" t="s">
        <v>348</v>
      </c>
      <c r="BD416" s="42" t="b">
        <v>1</v>
      </c>
      <c r="BE416" s="67" t="str">
        <f>O390</f>
        <v>0.00</v>
      </c>
      <c r="BF416" s="67" t="str">
        <f>""&amp;O390</f>
        <v>0.00</v>
      </c>
      <c r="BG416" s="41" t="b">
        <v>0</v>
      </c>
      <c r="BH416" s="41" t="b">
        <v>0</v>
      </c>
      <c r="BK416" s="41" t="e">
        <f ca="1">_xlfn.FORMULATEXT(BE416)</f>
        <v>#N/A</v>
      </c>
      <c r="BL416" s="41" t="e">
        <f ca="1">_xlfn.FORMULATEXT(BE416)</f>
        <v>#N/A</v>
      </c>
      <c r="BM416" s="33"/>
    </row>
    <row r="417" spans="1:65" ht="43.5" customHeight="1" x14ac:dyDescent="0.25">
      <c r="A417" s="55" t="s">
        <v>760</v>
      </c>
      <c r="B417" s="103" t="s">
        <v>1440</v>
      </c>
      <c r="C417" s="103"/>
      <c r="D417" s="103"/>
      <c r="E417" s="103" t="s">
        <v>1423</v>
      </c>
      <c r="F417" s="103"/>
      <c r="G417" s="103"/>
      <c r="H417" s="109" t="s">
        <v>1441</v>
      </c>
      <c r="I417" s="109"/>
      <c r="J417" s="109"/>
      <c r="K417" s="109"/>
      <c r="L417" s="109" t="s">
        <v>1442</v>
      </c>
      <c r="M417" s="109"/>
      <c r="N417" s="109"/>
      <c r="O417" s="109"/>
      <c r="P417" s="109" t="s">
        <v>1443</v>
      </c>
      <c r="Q417" s="109"/>
      <c r="R417" s="109"/>
      <c r="S417" s="109"/>
      <c r="AD417" s="41">
        <f>ROW()</f>
        <v>417</v>
      </c>
      <c r="BB417" s="41" t="s">
        <v>1444</v>
      </c>
      <c r="BC417" s="41" t="s">
        <v>461</v>
      </c>
      <c r="BD417" s="42" t="b">
        <v>0</v>
      </c>
      <c r="BE417" s="41" t="s">
        <v>1445</v>
      </c>
      <c r="BF417" s="41" t="s">
        <v>1445</v>
      </c>
      <c r="BG417" s="41" t="b">
        <v>0</v>
      </c>
      <c r="BH417" s="41" t="b">
        <v>0</v>
      </c>
      <c r="BK417" s="41" t="s">
        <v>463</v>
      </c>
      <c r="BL417" s="41" t="s">
        <v>463</v>
      </c>
      <c r="BM417" s="33"/>
    </row>
    <row r="418" spans="1:65" ht="29.45" customHeight="1" x14ac:dyDescent="0.25">
      <c r="A418" s="55" t="s">
        <v>760</v>
      </c>
      <c r="B418" s="136" t="s">
        <v>1523</v>
      </c>
      <c r="C418" s="137"/>
      <c r="D418" s="138"/>
      <c r="E418" s="119" t="s">
        <v>1431</v>
      </c>
      <c r="F418" s="120"/>
      <c r="G418" s="121"/>
      <c r="H418" s="119" t="s">
        <v>387</v>
      </c>
      <c r="I418" s="120"/>
      <c r="J418" s="120"/>
      <c r="K418" s="121"/>
      <c r="L418" s="119" t="s">
        <v>1449</v>
      </c>
      <c r="M418" s="120"/>
      <c r="N418" s="120"/>
      <c r="O418" s="121"/>
      <c r="P418" s="119" t="s">
        <v>388</v>
      </c>
      <c r="Q418" s="120"/>
      <c r="R418" s="120"/>
      <c r="S418" s="121"/>
      <c r="AD418" s="41">
        <f>ROW()</f>
        <v>418</v>
      </c>
      <c r="BB418" s="41" t="s">
        <v>1451</v>
      </c>
      <c r="BC418" s="41" t="s">
        <v>348</v>
      </c>
      <c r="BD418" s="42" t="b">
        <v>1</v>
      </c>
      <c r="BE418" s="41" t="str">
        <f>E391</f>
        <v>1</v>
      </c>
      <c r="BF418" s="41" t="str">
        <f>""&amp;E391</f>
        <v>1</v>
      </c>
      <c r="BG418" s="41" t="s">
        <v>1406</v>
      </c>
      <c r="BH418" s="41" t="b">
        <v>0</v>
      </c>
      <c r="BK418" s="41" t="e">
        <f t="shared" ref="BK418:BK423" ca="1" si="58">_xlfn.FORMULATEXT(BE418)</f>
        <v>#N/A</v>
      </c>
      <c r="BL418" s="41" t="e">
        <f t="shared" ref="BL418:BL423" ca="1" si="59">_xlfn.FORMULATEXT(BE418)</f>
        <v>#N/A</v>
      </c>
      <c r="BM418" s="33"/>
    </row>
    <row r="419" spans="1:65" ht="15" x14ac:dyDescent="0.25">
      <c r="AD419" s="41">
        <f>ROW()</f>
        <v>419</v>
      </c>
      <c r="BB419" s="41" t="s">
        <v>1452</v>
      </c>
      <c r="BC419" s="41" t="s">
        <v>348</v>
      </c>
      <c r="BD419" s="42" t="b">
        <v>1</v>
      </c>
      <c r="BE419" s="41" t="str">
        <f>G391</f>
        <v>2</v>
      </c>
      <c r="BF419" s="41" t="str">
        <f>""&amp;G391</f>
        <v>2</v>
      </c>
      <c r="BG419" s="41" t="s">
        <v>1406</v>
      </c>
      <c r="BH419" s="41" t="b">
        <v>0</v>
      </c>
      <c r="BK419" s="41" t="e">
        <f t="shared" ca="1" si="58"/>
        <v>#N/A</v>
      </c>
      <c r="BL419" s="41" t="e">
        <f t="shared" ca="1" si="59"/>
        <v>#N/A</v>
      </c>
      <c r="BM419" s="33"/>
    </row>
    <row r="420" spans="1:65" ht="15" x14ac:dyDescent="0.25">
      <c r="B420" s="45" t="s">
        <v>1453</v>
      </c>
      <c r="AD420" s="41">
        <f>ROW()</f>
        <v>420</v>
      </c>
      <c r="BB420" s="41" t="s">
        <v>1454</v>
      </c>
      <c r="BC420" s="41" t="s">
        <v>348</v>
      </c>
      <c r="BD420" s="42" t="b">
        <v>1</v>
      </c>
      <c r="BE420" s="41" t="str">
        <f>I391</f>
        <v>1</v>
      </c>
      <c r="BF420" s="41" t="str">
        <f>""&amp;I391</f>
        <v>1</v>
      </c>
      <c r="BG420" s="41" t="s">
        <v>1406</v>
      </c>
      <c r="BH420" s="41" t="b">
        <v>0</v>
      </c>
      <c r="BK420" s="41" t="e">
        <f t="shared" ca="1" si="58"/>
        <v>#N/A</v>
      </c>
      <c r="BL420" s="41" t="e">
        <f t="shared" ca="1" si="59"/>
        <v>#N/A</v>
      </c>
      <c r="BM420" s="33"/>
    </row>
    <row r="421" spans="1:65" ht="15" x14ac:dyDescent="0.25">
      <c r="AD421" s="41">
        <f>ROW()</f>
        <v>421</v>
      </c>
      <c r="BB421" s="41" t="s">
        <v>1455</v>
      </c>
      <c r="BC421" s="41" t="s">
        <v>348</v>
      </c>
      <c r="BD421" s="42" t="b">
        <v>1</v>
      </c>
      <c r="BE421" s="41" t="str">
        <f>K391</f>
        <v>2</v>
      </c>
      <c r="BF421" s="41" t="str">
        <f>""&amp;K391</f>
        <v>2</v>
      </c>
      <c r="BG421" s="41" t="s">
        <v>1406</v>
      </c>
      <c r="BH421" s="41" t="b">
        <v>0</v>
      </c>
      <c r="BK421" s="41" t="e">
        <f t="shared" ca="1" si="58"/>
        <v>#N/A</v>
      </c>
      <c r="BL421" s="41" t="e">
        <f t="shared" ca="1" si="59"/>
        <v>#N/A</v>
      </c>
      <c r="BM421" s="33"/>
    </row>
    <row r="422" spans="1:65" ht="14.45" customHeight="1" x14ac:dyDescent="0.25">
      <c r="B422" s="45" t="s">
        <v>1456</v>
      </c>
      <c r="AD422" s="41">
        <f>ROW()</f>
        <v>422</v>
      </c>
      <c r="BB422" s="41" t="s">
        <v>1457</v>
      </c>
      <c r="BC422" s="41" t="s">
        <v>348</v>
      </c>
      <c r="BD422" s="42" t="b">
        <v>1</v>
      </c>
      <c r="BE422" s="41" t="str">
        <f>M391</f>
        <v>0</v>
      </c>
      <c r="BF422" s="41" t="str">
        <f>""&amp;M391</f>
        <v>0</v>
      </c>
      <c r="BG422" s="41" t="s">
        <v>1406</v>
      </c>
      <c r="BH422" s="41" t="b">
        <v>0</v>
      </c>
      <c r="BK422" s="41" t="e">
        <f t="shared" ca="1" si="58"/>
        <v>#N/A</v>
      </c>
      <c r="BL422" s="41" t="e">
        <f t="shared" ca="1" si="59"/>
        <v>#N/A</v>
      </c>
      <c r="BM422" s="33"/>
    </row>
    <row r="423" spans="1:65" ht="15" x14ac:dyDescent="0.25">
      <c r="AD423" s="41">
        <f>ROW()</f>
        <v>423</v>
      </c>
      <c r="BB423" s="41" t="s">
        <v>1458</v>
      </c>
      <c r="BC423" s="41" t="s">
        <v>348</v>
      </c>
      <c r="BD423" s="42" t="b">
        <v>1</v>
      </c>
      <c r="BE423" s="41" t="str">
        <f>O391</f>
        <v>0</v>
      </c>
      <c r="BF423" s="41" t="str">
        <f>""&amp;O391</f>
        <v>0</v>
      </c>
      <c r="BG423" s="41" t="s">
        <v>1406</v>
      </c>
      <c r="BH423" s="41" t="b">
        <v>0</v>
      </c>
      <c r="BK423" s="41" t="e">
        <f t="shared" ca="1" si="58"/>
        <v>#N/A</v>
      </c>
      <c r="BL423" s="41" t="e">
        <f t="shared" ca="1" si="59"/>
        <v>#N/A</v>
      </c>
      <c r="BM423" s="33"/>
    </row>
    <row r="424" spans="1:65" ht="15" x14ac:dyDescent="0.25">
      <c r="B424" s="47" t="s">
        <v>1459</v>
      </c>
      <c r="N424" s="132" t="s">
        <v>44</v>
      </c>
      <c r="O424" s="133"/>
      <c r="P424" s="134"/>
      <c r="AD424" s="41">
        <f>ROW()</f>
        <v>424</v>
      </c>
      <c r="BB424" s="41" t="s">
        <v>1461</v>
      </c>
      <c r="BC424" s="41" t="s">
        <v>461</v>
      </c>
      <c r="BD424" s="42" t="b">
        <v>0</v>
      </c>
      <c r="BE424" s="41" t="s">
        <v>1462</v>
      </c>
      <c r="BF424" s="41" t="s">
        <v>1462</v>
      </c>
      <c r="BG424" s="41" t="b">
        <v>0</v>
      </c>
      <c r="BH424" s="41" t="b">
        <v>0</v>
      </c>
      <c r="BK424" s="41" t="s">
        <v>463</v>
      </c>
      <c r="BL424" s="41" t="s">
        <v>463</v>
      </c>
      <c r="BM424" s="33"/>
    </row>
    <row r="425" spans="1:65" ht="15" x14ac:dyDescent="0.25">
      <c r="A425" s="55" t="s">
        <v>760</v>
      </c>
      <c r="AD425" s="41">
        <f>ROW()</f>
        <v>425</v>
      </c>
      <c r="BB425" s="41" t="s">
        <v>1464</v>
      </c>
      <c r="BC425" s="41" t="s">
        <v>348</v>
      </c>
      <c r="BD425" s="42" t="b">
        <v>1</v>
      </c>
      <c r="BE425" s="41" t="str">
        <f>E392</f>
        <v>0</v>
      </c>
      <c r="BF425" s="41" t="str">
        <f>""&amp;E392</f>
        <v>0</v>
      </c>
      <c r="BG425" s="41" t="s">
        <v>1406</v>
      </c>
      <c r="BH425" s="41" t="b">
        <v>0</v>
      </c>
      <c r="BK425" s="41" t="e">
        <f t="shared" ref="BK425:BK430" ca="1" si="60">_xlfn.FORMULATEXT(BE425)</f>
        <v>#N/A</v>
      </c>
      <c r="BL425" s="41" t="e">
        <f t="shared" ref="BL425:BL430" ca="1" si="61">_xlfn.FORMULATEXT(BE425)</f>
        <v>#N/A</v>
      </c>
      <c r="BM425" s="33"/>
    </row>
    <row r="426" spans="1:65" ht="15" x14ac:dyDescent="0.25">
      <c r="A426" s="55" t="s">
        <v>760</v>
      </c>
      <c r="B426" s="152" t="s">
        <v>1465</v>
      </c>
      <c r="C426" s="152"/>
      <c r="D426" s="152"/>
      <c r="E426" s="106" t="s">
        <v>1466</v>
      </c>
      <c r="F426" s="106"/>
      <c r="G426" s="106"/>
      <c r="H426" s="106" t="s">
        <v>1467</v>
      </c>
      <c r="I426" s="106"/>
      <c r="J426" s="106"/>
      <c r="K426" s="152" t="s">
        <v>1468</v>
      </c>
      <c r="L426" s="152"/>
      <c r="M426" s="152"/>
      <c r="N426" s="152"/>
      <c r="O426" s="152"/>
      <c r="P426" s="152"/>
      <c r="AD426" s="41">
        <f>ROW()</f>
        <v>426</v>
      </c>
      <c r="BB426" s="41" t="s">
        <v>1469</v>
      </c>
      <c r="BC426" s="41" t="s">
        <v>348</v>
      </c>
      <c r="BD426" s="42" t="b">
        <v>1</v>
      </c>
      <c r="BE426" s="41" t="str">
        <f>G392</f>
        <v>3</v>
      </c>
      <c r="BF426" s="41" t="str">
        <f>""&amp;G392</f>
        <v>3</v>
      </c>
      <c r="BG426" s="41" t="s">
        <v>1406</v>
      </c>
      <c r="BH426" s="41" t="b">
        <v>0</v>
      </c>
      <c r="BK426" s="41" t="e">
        <f t="shared" ca="1" si="60"/>
        <v>#N/A</v>
      </c>
      <c r="BL426" s="41" t="e">
        <f t="shared" ca="1" si="61"/>
        <v>#N/A</v>
      </c>
      <c r="BM426" s="33"/>
    </row>
    <row r="427" spans="1:65" ht="30.6" customHeight="1" x14ac:dyDescent="0.25">
      <c r="A427" s="55" t="s">
        <v>760</v>
      </c>
      <c r="B427" s="103"/>
      <c r="C427" s="103"/>
      <c r="D427" s="103"/>
      <c r="E427" s="109"/>
      <c r="F427" s="109"/>
      <c r="G427" s="109"/>
      <c r="H427" s="109"/>
      <c r="I427" s="109"/>
      <c r="J427" s="109"/>
      <c r="K427" s="109" t="s">
        <v>1470</v>
      </c>
      <c r="L427" s="109"/>
      <c r="M427" s="109"/>
      <c r="N427" s="103" t="s">
        <v>1471</v>
      </c>
      <c r="O427" s="103"/>
      <c r="P427" s="103"/>
      <c r="AD427" s="41">
        <f>ROW()</f>
        <v>427</v>
      </c>
      <c r="BB427" s="41" t="s">
        <v>1472</v>
      </c>
      <c r="BC427" s="41" t="s">
        <v>348</v>
      </c>
      <c r="BD427" s="42" t="b">
        <v>1</v>
      </c>
      <c r="BE427" s="41" t="str">
        <f>I392</f>
        <v>0</v>
      </c>
      <c r="BF427" s="41" t="str">
        <f>""&amp;I392</f>
        <v>0</v>
      </c>
      <c r="BG427" s="41" t="s">
        <v>1406</v>
      </c>
      <c r="BH427" s="41" t="b">
        <v>0</v>
      </c>
      <c r="BK427" s="41" t="e">
        <f t="shared" ca="1" si="60"/>
        <v>#N/A</v>
      </c>
      <c r="BL427" s="41" t="e">
        <f t="shared" ca="1" si="61"/>
        <v>#N/A</v>
      </c>
      <c r="BM427" s="33"/>
    </row>
    <row r="428" spans="1:65" ht="15" x14ac:dyDescent="0.25">
      <c r="A428" s="55" t="s">
        <v>760</v>
      </c>
      <c r="B428" s="91" t="s">
        <v>1950</v>
      </c>
      <c r="C428" s="92"/>
      <c r="D428" s="93"/>
      <c r="E428" s="91" t="s">
        <v>714</v>
      </c>
      <c r="F428" s="92"/>
      <c r="G428" s="93"/>
      <c r="H428" s="88" t="s">
        <v>759</v>
      </c>
      <c r="I428" s="89"/>
      <c r="J428" s="90"/>
      <c r="K428" s="88" t="s">
        <v>759</v>
      </c>
      <c r="L428" s="89"/>
      <c r="M428" s="90"/>
      <c r="N428" s="88" t="s">
        <v>793</v>
      </c>
      <c r="O428" s="89"/>
      <c r="P428" s="90"/>
      <c r="AD428" s="41">
        <f>ROW()</f>
        <v>428</v>
      </c>
      <c r="BB428" s="41" t="s">
        <v>1474</v>
      </c>
      <c r="BC428" s="41" t="s">
        <v>348</v>
      </c>
      <c r="BD428" s="42" t="b">
        <v>1</v>
      </c>
      <c r="BE428" s="41" t="str">
        <f>K392</f>
        <v>3</v>
      </c>
      <c r="BF428" s="41" t="str">
        <f>""&amp;K392</f>
        <v>3</v>
      </c>
      <c r="BG428" s="41" t="s">
        <v>1406</v>
      </c>
      <c r="BH428" s="41" t="b">
        <v>0</v>
      </c>
      <c r="BK428" s="41" t="e">
        <f t="shared" ca="1" si="60"/>
        <v>#N/A</v>
      </c>
      <c r="BL428" s="41" t="e">
        <f t="shared" ca="1" si="61"/>
        <v>#N/A</v>
      </c>
      <c r="BM428" s="33"/>
    </row>
    <row r="429" spans="1:65" ht="15" x14ac:dyDescent="0.25">
      <c r="AD429" s="41">
        <f>ROW()</f>
        <v>429</v>
      </c>
      <c r="BB429" s="41" t="s">
        <v>1475</v>
      </c>
      <c r="BC429" s="41" t="s">
        <v>348</v>
      </c>
      <c r="BD429" s="42" t="b">
        <v>1</v>
      </c>
      <c r="BE429" s="41" t="str">
        <f>M392</f>
        <v>0</v>
      </c>
      <c r="BF429" s="41" t="str">
        <f>""&amp;M392</f>
        <v>0</v>
      </c>
      <c r="BG429" s="41" t="s">
        <v>1406</v>
      </c>
      <c r="BH429" s="41" t="b">
        <v>0</v>
      </c>
      <c r="BK429" s="41" t="e">
        <f t="shared" ca="1" si="60"/>
        <v>#N/A</v>
      </c>
      <c r="BL429" s="41" t="e">
        <f t="shared" ca="1" si="61"/>
        <v>#N/A</v>
      </c>
      <c r="BM429" s="33"/>
    </row>
    <row r="430" spans="1:65" ht="15" x14ac:dyDescent="0.25">
      <c r="B430" s="45" t="s">
        <v>1476</v>
      </c>
      <c r="AD430" s="41">
        <f>ROW()</f>
        <v>430</v>
      </c>
      <c r="BB430" s="41" t="s">
        <v>1477</v>
      </c>
      <c r="BC430" s="41" t="s">
        <v>348</v>
      </c>
      <c r="BD430" s="42" t="b">
        <v>1</v>
      </c>
      <c r="BE430" s="41" t="str">
        <f>O392</f>
        <v>0</v>
      </c>
      <c r="BF430" s="41" t="str">
        <f>""&amp;O392</f>
        <v>0</v>
      </c>
      <c r="BG430" s="41" t="s">
        <v>1406</v>
      </c>
      <c r="BH430" s="41" t="b">
        <v>0</v>
      </c>
      <c r="BK430" s="41" t="e">
        <f t="shared" ca="1" si="60"/>
        <v>#N/A</v>
      </c>
      <c r="BL430" s="41" t="e">
        <f t="shared" ca="1" si="61"/>
        <v>#N/A</v>
      </c>
      <c r="BM430" s="33"/>
    </row>
    <row r="431" spans="1:65" ht="15" x14ac:dyDescent="0.25">
      <c r="AD431" s="41">
        <f>ROW()</f>
        <v>431</v>
      </c>
      <c r="BB431" s="41" t="s">
        <v>1478</v>
      </c>
      <c r="BC431" s="41" t="s">
        <v>461</v>
      </c>
      <c r="BD431" s="42" t="b">
        <v>0</v>
      </c>
      <c r="BE431" s="41" t="s">
        <v>1479</v>
      </c>
      <c r="BF431" s="41" t="s">
        <v>1479</v>
      </c>
      <c r="BG431" s="41" t="b">
        <v>0</v>
      </c>
      <c r="BH431" s="41" t="b">
        <v>0</v>
      </c>
      <c r="BK431" s="41" t="s">
        <v>463</v>
      </c>
      <c r="BL431" s="41" t="s">
        <v>463</v>
      </c>
      <c r="BM431" s="33"/>
    </row>
    <row r="432" spans="1:65" ht="15" x14ac:dyDescent="0.25">
      <c r="B432" s="47" t="s">
        <v>1459</v>
      </c>
      <c r="N432" s="132" t="s">
        <v>55</v>
      </c>
      <c r="O432" s="133"/>
      <c r="P432" s="134"/>
      <c r="AD432" s="41">
        <f>ROW()</f>
        <v>432</v>
      </c>
      <c r="BB432" s="41" t="s">
        <v>1481</v>
      </c>
      <c r="BC432" s="41" t="s">
        <v>348</v>
      </c>
      <c r="BD432" s="42" t="b">
        <v>1</v>
      </c>
      <c r="BE432" s="41" t="str">
        <f>E393</f>
        <v>0</v>
      </c>
      <c r="BF432" s="41" t="str">
        <f>""&amp;E393</f>
        <v>0</v>
      </c>
      <c r="BG432" s="41" t="b">
        <v>0</v>
      </c>
      <c r="BH432" s="41" t="b">
        <v>0</v>
      </c>
      <c r="BK432" s="41" t="e">
        <f ca="1">_xlfn.FORMULATEXT(BE432)</f>
        <v>#N/A</v>
      </c>
      <c r="BL432" s="41" t="e">
        <f ca="1">_xlfn.FORMULATEXT(BE432)</f>
        <v>#N/A</v>
      </c>
      <c r="BM432" s="33"/>
    </row>
    <row r="433" spans="1:65" ht="15" x14ac:dyDescent="0.25">
      <c r="A433" s="55" t="s">
        <v>760</v>
      </c>
      <c r="AD433" s="41">
        <f>ROW()</f>
        <v>433</v>
      </c>
      <c r="BB433" s="41" t="s">
        <v>1483</v>
      </c>
      <c r="BC433" s="41" t="s">
        <v>348</v>
      </c>
      <c r="BD433" s="42" t="b">
        <v>1</v>
      </c>
      <c r="BE433" s="41" t="str">
        <f>G393</f>
        <v>0</v>
      </c>
      <c r="BF433" s="41" t="str">
        <f>""&amp;G393</f>
        <v>0</v>
      </c>
      <c r="BG433" s="41" t="b">
        <v>0</v>
      </c>
      <c r="BH433" s="41" t="b">
        <v>0</v>
      </c>
      <c r="BK433" s="41" t="e">
        <f ca="1">_xlfn.FORMULATEXT(BE433)</f>
        <v>#N/A</v>
      </c>
      <c r="BL433" s="41" t="e">
        <f ca="1">_xlfn.FORMULATEXT(BE433)</f>
        <v>#N/A</v>
      </c>
      <c r="BM433" s="33"/>
    </row>
    <row r="434" spans="1:65" ht="15" x14ac:dyDescent="0.25">
      <c r="A434" s="55" t="s">
        <v>760</v>
      </c>
      <c r="B434" s="152" t="s">
        <v>1484</v>
      </c>
      <c r="C434" s="152"/>
      <c r="D434" s="106" t="s">
        <v>1466</v>
      </c>
      <c r="E434" s="106"/>
      <c r="F434" s="106"/>
      <c r="G434" s="106" t="s">
        <v>1485</v>
      </c>
      <c r="H434" s="106"/>
      <c r="I434" s="106"/>
      <c r="J434" s="152" t="s">
        <v>1468</v>
      </c>
      <c r="K434" s="152"/>
      <c r="L434" s="152"/>
      <c r="M434" s="152"/>
      <c r="N434" s="152"/>
      <c r="O434" s="152"/>
      <c r="P434" s="152"/>
      <c r="AD434" s="41">
        <f>ROW()</f>
        <v>434</v>
      </c>
      <c r="BB434" s="41" t="s">
        <v>1486</v>
      </c>
      <c r="BC434" s="41" t="s">
        <v>348</v>
      </c>
      <c r="BD434" s="42" t="b">
        <v>1</v>
      </c>
      <c r="BE434" s="41" t="str">
        <f>I393</f>
        <v>0</v>
      </c>
      <c r="BF434" s="41" t="str">
        <f>""&amp;I393</f>
        <v>0</v>
      </c>
      <c r="BG434" s="41" t="b">
        <v>0</v>
      </c>
      <c r="BH434" s="41" t="b">
        <v>0</v>
      </c>
      <c r="BK434" s="41" t="e">
        <f ca="1">_xlfn.FORMULATEXT(BE434)</f>
        <v>#N/A</v>
      </c>
      <c r="BL434" s="41" t="e">
        <f ca="1">_xlfn.FORMULATEXT(BE434)</f>
        <v>#N/A</v>
      </c>
      <c r="BM434" s="33"/>
    </row>
    <row r="435" spans="1:65" ht="12" customHeight="1" x14ac:dyDescent="0.25">
      <c r="A435" s="55" t="s">
        <v>760</v>
      </c>
      <c r="B435" s="103"/>
      <c r="C435" s="103"/>
      <c r="D435" s="109"/>
      <c r="E435" s="109"/>
      <c r="F435" s="109"/>
      <c r="G435" s="109"/>
      <c r="H435" s="109"/>
      <c r="I435" s="109"/>
      <c r="J435" s="109" t="s">
        <v>1487</v>
      </c>
      <c r="K435" s="109"/>
      <c r="L435" s="109"/>
      <c r="M435" s="103" t="s">
        <v>1488</v>
      </c>
      <c r="N435" s="103"/>
      <c r="O435" s="103"/>
      <c r="P435" s="103"/>
      <c r="AD435" s="41">
        <f>ROW()</f>
        <v>435</v>
      </c>
      <c r="BB435" s="41" t="s">
        <v>1489</v>
      </c>
      <c r="BC435" s="41" t="s">
        <v>348</v>
      </c>
      <c r="BD435" s="42" t="b">
        <v>1</v>
      </c>
      <c r="BE435" s="41" t="str">
        <f>K393</f>
        <v>0</v>
      </c>
      <c r="BF435" s="41" t="str">
        <f>""&amp;K393</f>
        <v>0</v>
      </c>
      <c r="BG435" s="41" t="b">
        <v>0</v>
      </c>
      <c r="BH435" s="41" t="b">
        <v>0</v>
      </c>
      <c r="BK435" s="41" t="e">
        <f ca="1">_xlfn.FORMULATEXT(BE435)</f>
        <v>#N/A</v>
      </c>
      <c r="BL435" s="41" t="e">
        <f ca="1">_xlfn.FORMULATEXT(BE435)</f>
        <v>#N/A</v>
      </c>
      <c r="BM435" s="33"/>
    </row>
    <row r="436" spans="1:65" ht="15" x14ac:dyDescent="0.25">
      <c r="A436" s="55" t="s">
        <v>760</v>
      </c>
      <c r="B436" s="132" t="s">
        <v>44</v>
      </c>
      <c r="C436" s="134"/>
      <c r="D436" s="91" t="s">
        <v>1951</v>
      </c>
      <c r="E436" s="92"/>
      <c r="F436" s="93"/>
      <c r="G436" s="88" t="s">
        <v>36</v>
      </c>
      <c r="H436" s="89"/>
      <c r="I436" s="90"/>
      <c r="J436" s="88" t="s">
        <v>36</v>
      </c>
      <c r="K436" s="89"/>
      <c r="L436" s="90"/>
      <c r="M436" s="132" t="str">
        <f>IF(_xlfn.NUMBERVALUE(G436)=0,"0.00",TEXT((_xlfn.NUMBERVALUE(J436)/_xlfn.NUMBERVALUE(G436))*100,"0.00"))</f>
        <v>100.00</v>
      </c>
      <c r="N436" s="133"/>
      <c r="O436" s="133"/>
      <c r="P436" s="134"/>
      <c r="AD436" s="41">
        <f>ROW()</f>
        <v>436</v>
      </c>
      <c r="BB436" s="41" t="s">
        <v>1492</v>
      </c>
      <c r="BC436" s="41" t="s">
        <v>348</v>
      </c>
      <c r="BD436" s="42" t="b">
        <v>1</v>
      </c>
      <c r="BE436" s="41" t="str">
        <f>M393</f>
        <v>0.00</v>
      </c>
      <c r="BF436" s="41" t="str">
        <f>""&amp;M393</f>
        <v>0.00</v>
      </c>
      <c r="BG436" s="41" t="b">
        <v>0</v>
      </c>
      <c r="BH436" s="41" t="b">
        <v>0</v>
      </c>
      <c r="BK436" s="41" t="e">
        <f ca="1">_xlfn.FORMULATEXT(BE436)</f>
        <v>#N/A</v>
      </c>
      <c r="BL436" s="41" t="e">
        <f ca="1">_xlfn.FORMULATEXT(BE436)</f>
        <v>#N/A</v>
      </c>
      <c r="BM436" s="33"/>
    </row>
    <row r="437" spans="1:65" ht="15" x14ac:dyDescent="0.25">
      <c r="B437" s="132" t="s">
        <v>28</v>
      </c>
      <c r="C437" s="134"/>
      <c r="D437" s="91" t="s">
        <v>1952</v>
      </c>
      <c r="E437" s="92"/>
      <c r="F437" s="93"/>
      <c r="G437" s="88" t="s">
        <v>36</v>
      </c>
      <c r="H437" s="89"/>
      <c r="I437" s="90"/>
      <c r="J437" s="88" t="s">
        <v>36</v>
      </c>
      <c r="K437" s="89"/>
      <c r="L437" s="90"/>
      <c r="M437" s="132" t="str">
        <f>IF(_xlfn.NUMBERVALUE(G437)=0,"0.00",TEXT((_xlfn.NUMBERVALUE(J437)/_xlfn.NUMBERVALUE(G437))*100,"0.00"))</f>
        <v>100.00</v>
      </c>
      <c r="N437" s="133"/>
      <c r="O437" s="133"/>
      <c r="P437" s="134"/>
      <c r="BD437" s="42"/>
      <c r="BM437" s="33"/>
    </row>
    <row r="438" spans="1:65" ht="15" x14ac:dyDescent="0.25">
      <c r="B438" s="132" t="s">
        <v>40</v>
      </c>
      <c r="C438" s="134"/>
      <c r="D438" s="91" t="s">
        <v>1449</v>
      </c>
      <c r="E438" s="92"/>
      <c r="F438" s="93"/>
      <c r="G438" s="88" t="s">
        <v>36</v>
      </c>
      <c r="H438" s="89"/>
      <c r="I438" s="90"/>
      <c r="J438" s="88" t="s">
        <v>36</v>
      </c>
      <c r="K438" s="89"/>
      <c r="L438" s="90"/>
      <c r="M438" s="132" t="str">
        <f>IF(_xlfn.NUMBERVALUE(G438)=0,"0.00",TEXT((_xlfn.NUMBERVALUE(J438)/_xlfn.NUMBERVALUE(G438))*100,"0.00"))</f>
        <v>100.00</v>
      </c>
      <c r="N438" s="133"/>
      <c r="O438" s="133"/>
      <c r="P438" s="134"/>
      <c r="BD438" s="42"/>
      <c r="BM438" s="33"/>
    </row>
    <row r="439" spans="1:65" ht="15" x14ac:dyDescent="0.25">
      <c r="B439" s="132" t="s">
        <v>55</v>
      </c>
      <c r="C439" s="134"/>
      <c r="D439" s="91" t="s">
        <v>1953</v>
      </c>
      <c r="E439" s="92"/>
      <c r="F439" s="93"/>
      <c r="G439" s="88" t="s">
        <v>36</v>
      </c>
      <c r="H439" s="89"/>
      <c r="I439" s="90"/>
      <c r="J439" s="88" t="s">
        <v>36</v>
      </c>
      <c r="K439" s="89"/>
      <c r="L439" s="90"/>
      <c r="M439" s="132" t="str">
        <f>IF(_xlfn.NUMBERVALUE(G439)=0,"0.00",TEXT((_xlfn.NUMBERVALUE(J439)/_xlfn.NUMBERVALUE(G439))*100,"0.00"))</f>
        <v>100.00</v>
      </c>
      <c r="N439" s="133"/>
      <c r="O439" s="133"/>
      <c r="P439" s="134"/>
      <c r="BD439" s="42"/>
      <c r="BM439" s="33"/>
    </row>
    <row r="440" spans="1:65" ht="15" x14ac:dyDescent="0.25">
      <c r="AD440" s="41">
        <f>ROW()</f>
        <v>440</v>
      </c>
      <c r="BB440" s="41" t="s">
        <v>1493</v>
      </c>
      <c r="BC440" s="41" t="s">
        <v>348</v>
      </c>
      <c r="BD440" s="42" t="b">
        <v>1</v>
      </c>
      <c r="BE440" s="41" t="str">
        <f>O393</f>
        <v>0.00</v>
      </c>
      <c r="BF440" s="41" t="str">
        <f>""&amp;O393</f>
        <v>0.00</v>
      </c>
      <c r="BG440" s="41" t="b">
        <v>0</v>
      </c>
      <c r="BH440" s="41" t="b">
        <v>0</v>
      </c>
      <c r="BK440" s="41" t="e">
        <f ca="1">_xlfn.FORMULATEXT(BE440)</f>
        <v>#N/A</v>
      </c>
      <c r="BL440" s="41" t="e">
        <f ca="1">_xlfn.FORMULATEXT(BE440)</f>
        <v>#N/A</v>
      </c>
      <c r="BM440" s="33"/>
    </row>
    <row r="441" spans="1:65" ht="15" x14ac:dyDescent="0.25">
      <c r="B441" s="45" t="s">
        <v>1494</v>
      </c>
      <c r="AD441" s="41">
        <f>ROW()</f>
        <v>441</v>
      </c>
      <c r="BB441" s="41" t="s">
        <v>1495</v>
      </c>
      <c r="BC441" s="41" t="s">
        <v>461</v>
      </c>
      <c r="BD441" s="42" t="b">
        <v>0</v>
      </c>
      <c r="BE441" s="43" t="s">
        <v>1496</v>
      </c>
      <c r="BF441" s="43" t="s">
        <v>1496</v>
      </c>
      <c r="BG441" s="41" t="b">
        <v>0</v>
      </c>
      <c r="BH441" s="41" t="b">
        <v>0</v>
      </c>
      <c r="BK441" s="41" t="s">
        <v>463</v>
      </c>
      <c r="BL441" s="41" t="s">
        <v>463</v>
      </c>
      <c r="BM441" s="33"/>
    </row>
    <row r="442" spans="1:65" ht="14.45" customHeight="1" x14ac:dyDescent="0.25">
      <c r="AD442" s="41">
        <f>ROW()</f>
        <v>442</v>
      </c>
      <c r="BB442" s="41" t="s">
        <v>1497</v>
      </c>
      <c r="BC442" s="41" t="s">
        <v>348</v>
      </c>
      <c r="BD442" s="42" t="b">
        <v>1</v>
      </c>
      <c r="BE442" s="41" t="str">
        <f>E394</f>
        <v>0</v>
      </c>
      <c r="BF442" s="41" t="str">
        <f>""&amp;E394</f>
        <v>0</v>
      </c>
      <c r="BG442" s="41" t="s">
        <v>1406</v>
      </c>
      <c r="BH442" s="41" t="b">
        <v>0</v>
      </c>
      <c r="BK442" s="41" t="e">
        <f t="shared" ref="BK442:BK447" ca="1" si="62">_xlfn.FORMULATEXT(BE442)</f>
        <v>#N/A</v>
      </c>
      <c r="BL442" s="41" t="e">
        <f t="shared" ref="BL442:BL447" ca="1" si="63">_xlfn.FORMULATEXT(BE442)</f>
        <v>#N/A</v>
      </c>
      <c r="BM442" s="33"/>
    </row>
    <row r="443" spans="1:65" ht="15" x14ac:dyDescent="0.25">
      <c r="B443" s="55" t="s">
        <v>1498</v>
      </c>
      <c r="N443" s="132" t="s">
        <v>168</v>
      </c>
      <c r="O443" s="133"/>
      <c r="P443" s="134"/>
      <c r="AD443" s="41">
        <f>ROW()</f>
        <v>443</v>
      </c>
      <c r="BB443" s="41" t="s">
        <v>1500</v>
      </c>
      <c r="BC443" s="41" t="s">
        <v>348</v>
      </c>
      <c r="BD443" s="42" t="b">
        <v>1</v>
      </c>
      <c r="BE443" s="41" t="str">
        <f>G394</f>
        <v>0</v>
      </c>
      <c r="BF443" s="41" t="str">
        <f>""&amp;G394</f>
        <v>0</v>
      </c>
      <c r="BG443" s="41" t="s">
        <v>1406</v>
      </c>
      <c r="BH443" s="41" t="b">
        <v>0</v>
      </c>
      <c r="BK443" s="41" t="e">
        <f t="shared" ca="1" si="62"/>
        <v>#N/A</v>
      </c>
      <c r="BL443" s="41" t="e">
        <f t="shared" ca="1" si="63"/>
        <v>#N/A</v>
      </c>
      <c r="BM443" s="33"/>
    </row>
    <row r="444" spans="1:65" ht="15" x14ac:dyDescent="0.25">
      <c r="A444" s="55" t="s">
        <v>760</v>
      </c>
      <c r="AD444" s="41">
        <f>ROW()</f>
        <v>444</v>
      </c>
      <c r="BB444" s="41" t="s">
        <v>1502</v>
      </c>
      <c r="BC444" s="41" t="s">
        <v>348</v>
      </c>
      <c r="BD444" s="42" t="b">
        <v>1</v>
      </c>
      <c r="BE444" s="41" t="str">
        <f>I394</f>
        <v>0</v>
      </c>
      <c r="BF444" s="41" t="str">
        <f>""&amp;I394</f>
        <v>0</v>
      </c>
      <c r="BG444" s="41" t="s">
        <v>1406</v>
      </c>
      <c r="BH444" s="41" t="b">
        <v>0</v>
      </c>
      <c r="BK444" s="41" t="e">
        <f t="shared" ca="1" si="62"/>
        <v>#N/A</v>
      </c>
      <c r="BL444" s="41" t="e">
        <f t="shared" ca="1" si="63"/>
        <v>#N/A</v>
      </c>
      <c r="BM444" s="33"/>
    </row>
    <row r="445" spans="1:65" ht="15" x14ac:dyDescent="0.25">
      <c r="A445" s="55" t="s">
        <v>760</v>
      </c>
      <c r="B445" s="152" t="s">
        <v>1484</v>
      </c>
      <c r="C445" s="152"/>
      <c r="D445" s="152" t="s">
        <v>1465</v>
      </c>
      <c r="E445" s="152"/>
      <c r="F445" s="152"/>
      <c r="G445" s="265" t="s">
        <v>1466</v>
      </c>
      <c r="H445" s="266"/>
      <c r="I445" s="265" t="s">
        <v>1503</v>
      </c>
      <c r="J445" s="269"/>
      <c r="K445" s="152" t="s">
        <v>1468</v>
      </c>
      <c r="L445" s="152"/>
      <c r="M445" s="152"/>
      <c r="N445" s="152"/>
      <c r="O445" s="152"/>
      <c r="P445" s="152"/>
      <c r="AD445" s="41">
        <f>ROW()</f>
        <v>445</v>
      </c>
      <c r="BB445" s="41" t="s">
        <v>1504</v>
      </c>
      <c r="BC445" s="41" t="s">
        <v>348</v>
      </c>
      <c r="BD445" s="42" t="b">
        <v>1</v>
      </c>
      <c r="BE445" s="41" t="str">
        <f>K394</f>
        <v>0</v>
      </c>
      <c r="BF445" s="41" t="str">
        <f>""&amp;K394</f>
        <v>0</v>
      </c>
      <c r="BG445" s="41" t="s">
        <v>1406</v>
      </c>
      <c r="BH445" s="41" t="b">
        <v>0</v>
      </c>
      <c r="BK445" s="41" t="e">
        <f t="shared" ca="1" si="62"/>
        <v>#N/A</v>
      </c>
      <c r="BL445" s="41" t="e">
        <f t="shared" ca="1" si="63"/>
        <v>#N/A</v>
      </c>
      <c r="BM445" s="33"/>
    </row>
    <row r="446" spans="1:65" ht="27" customHeight="1" x14ac:dyDescent="0.25">
      <c r="A446" s="55" t="s">
        <v>760</v>
      </c>
      <c r="B446" s="103"/>
      <c r="C446" s="103"/>
      <c r="D446" s="103"/>
      <c r="E446" s="103"/>
      <c r="F446" s="103"/>
      <c r="G446" s="267"/>
      <c r="H446" s="268"/>
      <c r="I446" s="267"/>
      <c r="J446" s="270"/>
      <c r="K446" s="109" t="s">
        <v>1470</v>
      </c>
      <c r="L446" s="109"/>
      <c r="M446" s="109"/>
      <c r="N446" s="103" t="s">
        <v>1488</v>
      </c>
      <c r="O446" s="103"/>
      <c r="P446" s="103"/>
      <c r="AD446" s="41">
        <f>ROW()</f>
        <v>446</v>
      </c>
      <c r="BB446" s="41" t="s">
        <v>1505</v>
      </c>
      <c r="BC446" s="41" t="s">
        <v>348</v>
      </c>
      <c r="BD446" s="42" t="b">
        <v>1</v>
      </c>
      <c r="BE446" s="41" t="str">
        <f>M394</f>
        <v>0</v>
      </c>
      <c r="BF446" s="41" t="str">
        <f>""&amp;M394</f>
        <v>0</v>
      </c>
      <c r="BG446" s="41" t="s">
        <v>1406</v>
      </c>
      <c r="BH446" s="41" t="b">
        <v>0</v>
      </c>
      <c r="BK446" s="41" t="e">
        <f t="shared" ca="1" si="62"/>
        <v>#N/A</v>
      </c>
      <c r="BL446" s="41" t="e">
        <f t="shared" ca="1" si="63"/>
        <v>#N/A</v>
      </c>
      <c r="BM446" s="33"/>
    </row>
    <row r="447" spans="1:65" ht="15" x14ac:dyDescent="0.25">
      <c r="A447" s="55" t="s">
        <v>760</v>
      </c>
      <c r="B447" s="132" t="s">
        <v>44</v>
      </c>
      <c r="C447" s="134"/>
      <c r="D447" s="91" t="s">
        <v>1954</v>
      </c>
      <c r="E447" s="92"/>
      <c r="F447" s="93"/>
      <c r="G447" s="124" t="s">
        <v>1958</v>
      </c>
      <c r="H447" s="93"/>
      <c r="I447" s="101" t="s">
        <v>28</v>
      </c>
      <c r="J447" s="90"/>
      <c r="K447" s="88" t="s">
        <v>28</v>
      </c>
      <c r="L447" s="89"/>
      <c r="M447" s="90"/>
      <c r="N447" s="132" t="str">
        <f t="shared" ref="N447:N460" si="64">IF(_xlfn.NUMBERVALUE(I447)=0,"0.00",TEXT((_xlfn.NUMBERVALUE(K447)/_xlfn.NUMBERVALUE(I447))*100,"0.00"))</f>
        <v>100.00</v>
      </c>
      <c r="O447" s="133"/>
      <c r="P447" s="134"/>
      <c r="AD447" s="41">
        <f>ROW()</f>
        <v>447</v>
      </c>
      <c r="BB447" s="41" t="s">
        <v>1508</v>
      </c>
      <c r="BC447" s="41" t="s">
        <v>348</v>
      </c>
      <c r="BD447" s="42" t="b">
        <v>1</v>
      </c>
      <c r="BE447" s="41" t="str">
        <f>O394</f>
        <v>0</v>
      </c>
      <c r="BF447" s="41" t="str">
        <f>""&amp;O394</f>
        <v>0</v>
      </c>
      <c r="BG447" s="41" t="s">
        <v>1406</v>
      </c>
      <c r="BH447" s="41" t="b">
        <v>0</v>
      </c>
      <c r="BK447" s="41" t="e">
        <f t="shared" ca="1" si="62"/>
        <v>#N/A</v>
      </c>
      <c r="BL447" s="41" t="e">
        <f t="shared" ca="1" si="63"/>
        <v>#N/A</v>
      </c>
      <c r="BM447" s="33"/>
    </row>
    <row r="448" spans="1:65" ht="15" x14ac:dyDescent="0.25">
      <c r="B448" s="132" t="s">
        <v>28</v>
      </c>
      <c r="C448" s="134"/>
      <c r="D448" s="91" t="s">
        <v>1954</v>
      </c>
      <c r="E448" s="92"/>
      <c r="F448" s="93"/>
      <c r="G448" s="124" t="s">
        <v>1959</v>
      </c>
      <c r="H448" s="93"/>
      <c r="I448" s="101" t="s">
        <v>28</v>
      </c>
      <c r="J448" s="90"/>
      <c r="K448" s="88" t="s">
        <v>28</v>
      </c>
      <c r="L448" s="89"/>
      <c r="M448" s="90"/>
      <c r="N448" s="132" t="str">
        <f t="shared" si="64"/>
        <v>100.00</v>
      </c>
      <c r="O448" s="133"/>
      <c r="P448" s="134"/>
      <c r="BD448" s="42"/>
      <c r="BM448" s="33"/>
    </row>
    <row r="449" spans="1:65" ht="15" x14ac:dyDescent="0.25">
      <c r="B449" s="132" t="s">
        <v>40</v>
      </c>
      <c r="C449" s="134"/>
      <c r="D449" s="91" t="s">
        <v>1954</v>
      </c>
      <c r="E449" s="92"/>
      <c r="F449" s="93"/>
      <c r="G449" s="124" t="s">
        <v>1960</v>
      </c>
      <c r="H449" s="93"/>
      <c r="I449" s="101" t="s">
        <v>28</v>
      </c>
      <c r="J449" s="90"/>
      <c r="K449" s="88" t="s">
        <v>28</v>
      </c>
      <c r="L449" s="89"/>
      <c r="M449" s="90"/>
      <c r="N449" s="132" t="str">
        <f t="shared" si="64"/>
        <v>100.00</v>
      </c>
      <c r="O449" s="133"/>
      <c r="P449" s="134"/>
      <c r="BD449" s="42"/>
      <c r="BM449" s="33"/>
    </row>
    <row r="450" spans="1:65" ht="15" x14ac:dyDescent="0.25">
      <c r="B450" s="132" t="s">
        <v>55</v>
      </c>
      <c r="C450" s="134"/>
      <c r="D450" s="91" t="s">
        <v>1954</v>
      </c>
      <c r="E450" s="92"/>
      <c r="F450" s="93"/>
      <c r="G450" s="124" t="s">
        <v>1962</v>
      </c>
      <c r="H450" s="93"/>
      <c r="I450" s="101" t="s">
        <v>28</v>
      </c>
      <c r="J450" s="90"/>
      <c r="K450" s="88" t="s">
        <v>28</v>
      </c>
      <c r="L450" s="89"/>
      <c r="M450" s="90"/>
      <c r="N450" s="132" t="str">
        <f t="shared" si="64"/>
        <v>100.00</v>
      </c>
      <c r="O450" s="133"/>
      <c r="P450" s="134"/>
      <c r="BD450" s="42"/>
      <c r="BM450" s="33"/>
    </row>
    <row r="451" spans="1:65" ht="15" x14ac:dyDescent="0.25">
      <c r="B451" s="132" t="s">
        <v>762</v>
      </c>
      <c r="C451" s="134"/>
      <c r="D451" s="91" t="s">
        <v>1954</v>
      </c>
      <c r="E451" s="92"/>
      <c r="F451" s="93"/>
      <c r="G451" s="124" t="s">
        <v>1961</v>
      </c>
      <c r="H451" s="93"/>
      <c r="I451" s="101" t="s">
        <v>28</v>
      </c>
      <c r="J451" s="90"/>
      <c r="K451" s="88" t="s">
        <v>28</v>
      </c>
      <c r="L451" s="89"/>
      <c r="M451" s="90"/>
      <c r="N451" s="132" t="str">
        <f t="shared" si="64"/>
        <v>100.00</v>
      </c>
      <c r="O451" s="133"/>
      <c r="P451" s="134"/>
      <c r="BD451" s="42"/>
      <c r="BM451" s="33"/>
    </row>
    <row r="452" spans="1:65" ht="15" x14ac:dyDescent="0.25">
      <c r="B452" s="132" t="s">
        <v>36</v>
      </c>
      <c r="C452" s="134"/>
      <c r="D452" s="91" t="s">
        <v>1954</v>
      </c>
      <c r="E452" s="92"/>
      <c r="F452" s="93"/>
      <c r="G452" s="124" t="s">
        <v>1963</v>
      </c>
      <c r="H452" s="93"/>
      <c r="I452" s="101" t="s">
        <v>28</v>
      </c>
      <c r="J452" s="90"/>
      <c r="K452" s="88" t="s">
        <v>28</v>
      </c>
      <c r="L452" s="89"/>
      <c r="M452" s="90"/>
      <c r="N452" s="132" t="str">
        <f t="shared" si="64"/>
        <v>100.00</v>
      </c>
      <c r="O452" s="133"/>
      <c r="P452" s="134"/>
      <c r="BD452" s="42"/>
      <c r="BM452" s="33"/>
    </row>
    <row r="453" spans="1:65" ht="15" x14ac:dyDescent="0.25">
      <c r="B453" s="132" t="s">
        <v>759</v>
      </c>
      <c r="C453" s="134"/>
      <c r="D453" s="91" t="s">
        <v>1954</v>
      </c>
      <c r="E453" s="92"/>
      <c r="F453" s="93"/>
      <c r="G453" s="124" t="s">
        <v>1964</v>
      </c>
      <c r="H453" s="93"/>
      <c r="I453" s="101" t="s">
        <v>28</v>
      </c>
      <c r="J453" s="90"/>
      <c r="K453" s="88" t="s">
        <v>28</v>
      </c>
      <c r="L453" s="89"/>
      <c r="M453" s="90"/>
      <c r="N453" s="132" t="str">
        <f t="shared" si="64"/>
        <v>100.00</v>
      </c>
      <c r="O453" s="133"/>
      <c r="P453" s="134"/>
      <c r="BD453" s="42"/>
      <c r="BM453" s="33"/>
    </row>
    <row r="454" spans="1:65" ht="15" x14ac:dyDescent="0.25">
      <c r="B454" s="132" t="s">
        <v>1413</v>
      </c>
      <c r="C454" s="134"/>
      <c r="D454" s="91" t="s">
        <v>1954</v>
      </c>
      <c r="E454" s="92"/>
      <c r="F454" s="93"/>
      <c r="G454" s="124" t="s">
        <v>1965</v>
      </c>
      <c r="H454" s="93"/>
      <c r="I454" s="101" t="s">
        <v>28</v>
      </c>
      <c r="J454" s="90"/>
      <c r="K454" s="88" t="s">
        <v>28</v>
      </c>
      <c r="L454" s="89"/>
      <c r="M454" s="90"/>
      <c r="N454" s="132" t="str">
        <f t="shared" si="64"/>
        <v>100.00</v>
      </c>
      <c r="O454" s="133"/>
      <c r="P454" s="134"/>
      <c r="BD454" s="42"/>
      <c r="BM454" s="33"/>
    </row>
    <row r="455" spans="1:65" ht="15" x14ac:dyDescent="0.25">
      <c r="B455" s="132" t="s">
        <v>69</v>
      </c>
      <c r="C455" s="134"/>
      <c r="D455" s="91" t="s">
        <v>1955</v>
      </c>
      <c r="E455" s="92"/>
      <c r="F455" s="93"/>
      <c r="G455" s="124" t="s">
        <v>1966</v>
      </c>
      <c r="H455" s="93"/>
      <c r="I455" s="101" t="s">
        <v>55</v>
      </c>
      <c r="J455" s="90"/>
      <c r="K455" s="88" t="s">
        <v>55</v>
      </c>
      <c r="L455" s="89"/>
      <c r="M455" s="90"/>
      <c r="N455" s="132" t="str">
        <f t="shared" si="64"/>
        <v>100.00</v>
      </c>
      <c r="O455" s="133"/>
      <c r="P455" s="134"/>
      <c r="BD455" s="42"/>
      <c r="BM455" s="33"/>
    </row>
    <row r="456" spans="1:65" ht="15" x14ac:dyDescent="0.25">
      <c r="B456" s="132" t="s">
        <v>107</v>
      </c>
      <c r="C456" s="134"/>
      <c r="D456" s="91" t="s">
        <v>1956</v>
      </c>
      <c r="E456" s="92"/>
      <c r="F456" s="93"/>
      <c r="G456" s="124" t="s">
        <v>1967</v>
      </c>
      <c r="H456" s="93"/>
      <c r="I456" s="101" t="s">
        <v>55</v>
      </c>
      <c r="J456" s="90"/>
      <c r="K456" s="88" t="s">
        <v>55</v>
      </c>
      <c r="L456" s="89"/>
      <c r="M456" s="90"/>
      <c r="N456" s="132" t="str">
        <f t="shared" si="64"/>
        <v>100.00</v>
      </c>
      <c r="O456" s="133"/>
      <c r="P456" s="134"/>
      <c r="BD456" s="42"/>
      <c r="BM456" s="33"/>
    </row>
    <row r="457" spans="1:65" ht="15" x14ac:dyDescent="0.25">
      <c r="B457" s="132" t="s">
        <v>128</v>
      </c>
      <c r="C457" s="134"/>
      <c r="D457" s="91" t="s">
        <v>1956</v>
      </c>
      <c r="E457" s="92"/>
      <c r="F457" s="93"/>
      <c r="G457" s="124" t="s">
        <v>1968</v>
      </c>
      <c r="H457" s="93"/>
      <c r="I457" s="101" t="s">
        <v>55</v>
      </c>
      <c r="J457" s="90"/>
      <c r="K457" s="88" t="s">
        <v>55</v>
      </c>
      <c r="L457" s="89"/>
      <c r="M457" s="90"/>
      <c r="N457" s="132" t="str">
        <f t="shared" si="64"/>
        <v>100.00</v>
      </c>
      <c r="O457" s="133"/>
      <c r="P457" s="134"/>
      <c r="BD457" s="42"/>
      <c r="BM457" s="33"/>
    </row>
    <row r="458" spans="1:65" ht="15" x14ac:dyDescent="0.25">
      <c r="B458" s="132" t="s">
        <v>144</v>
      </c>
      <c r="C458" s="134"/>
      <c r="D458" s="91" t="s">
        <v>1956</v>
      </c>
      <c r="E458" s="92"/>
      <c r="F458" s="93"/>
      <c r="G458" s="124" t="s">
        <v>1969</v>
      </c>
      <c r="H458" s="93"/>
      <c r="I458" s="101" t="s">
        <v>55</v>
      </c>
      <c r="J458" s="90"/>
      <c r="K458" s="88" t="s">
        <v>55</v>
      </c>
      <c r="L458" s="89"/>
      <c r="M458" s="90"/>
      <c r="N458" s="132" t="str">
        <f t="shared" si="64"/>
        <v>100.00</v>
      </c>
      <c r="O458" s="133"/>
      <c r="P458" s="134"/>
      <c r="BD458" s="42"/>
      <c r="BM458" s="33"/>
    </row>
    <row r="459" spans="1:65" ht="15" x14ac:dyDescent="0.25">
      <c r="B459" s="132" t="s">
        <v>158</v>
      </c>
      <c r="C459" s="134"/>
      <c r="D459" s="91" t="s">
        <v>1956</v>
      </c>
      <c r="E459" s="92"/>
      <c r="F459" s="93"/>
      <c r="G459" s="124" t="s">
        <v>1970</v>
      </c>
      <c r="H459" s="93"/>
      <c r="I459" s="101" t="s">
        <v>55</v>
      </c>
      <c r="J459" s="90"/>
      <c r="K459" s="88" t="s">
        <v>55</v>
      </c>
      <c r="L459" s="89"/>
      <c r="M459" s="90"/>
      <c r="N459" s="132" t="str">
        <f t="shared" si="64"/>
        <v>100.00</v>
      </c>
      <c r="O459" s="133"/>
      <c r="P459" s="134"/>
      <c r="BD459" s="42"/>
      <c r="BM459" s="33"/>
    </row>
    <row r="460" spans="1:65" ht="15" x14ac:dyDescent="0.25">
      <c r="B460" s="132" t="s">
        <v>168</v>
      </c>
      <c r="C460" s="134"/>
      <c r="D460" s="91" t="s">
        <v>1957</v>
      </c>
      <c r="E460" s="92"/>
      <c r="F460" s="93"/>
      <c r="G460" s="124" t="s">
        <v>1971</v>
      </c>
      <c r="H460" s="93"/>
      <c r="I460" s="101" t="s">
        <v>40</v>
      </c>
      <c r="J460" s="90"/>
      <c r="K460" s="88" t="s">
        <v>40</v>
      </c>
      <c r="L460" s="89"/>
      <c r="M460" s="90"/>
      <c r="N460" s="132" t="str">
        <f t="shared" si="64"/>
        <v>100.00</v>
      </c>
      <c r="O460" s="133"/>
      <c r="P460" s="134"/>
      <c r="BD460" s="42"/>
      <c r="BM460" s="33"/>
    </row>
    <row r="461" spans="1:65" ht="12.6" customHeight="1" x14ac:dyDescent="0.25">
      <c r="AD461" s="41">
        <f>ROW()</f>
        <v>461</v>
      </c>
      <c r="BB461" s="41" t="s">
        <v>1509</v>
      </c>
      <c r="BC461" s="41" t="s">
        <v>461</v>
      </c>
      <c r="BD461" s="42" t="b">
        <v>0</v>
      </c>
      <c r="BE461" s="41" t="s">
        <v>1510</v>
      </c>
      <c r="BF461" s="41" t="s">
        <v>1510</v>
      </c>
      <c r="BG461" s="41" t="b">
        <v>0</v>
      </c>
      <c r="BH461" s="41" t="b">
        <v>0</v>
      </c>
      <c r="BK461" s="41" t="s">
        <v>463</v>
      </c>
      <c r="BL461" s="41" t="s">
        <v>463</v>
      </c>
      <c r="BM461" s="33"/>
    </row>
    <row r="462" spans="1:65" ht="15" x14ac:dyDescent="0.25">
      <c r="A462" s="55" t="s">
        <v>760</v>
      </c>
      <c r="B462" s="45" t="s">
        <v>1511</v>
      </c>
      <c r="AD462" s="41">
        <f>ROW()</f>
        <v>462</v>
      </c>
      <c r="BB462" s="41" t="s">
        <v>1512</v>
      </c>
      <c r="BC462" s="41" t="s">
        <v>348</v>
      </c>
      <c r="BD462" s="42" t="b">
        <v>1</v>
      </c>
      <c r="BE462" s="41" t="str">
        <f>E395</f>
        <v>0</v>
      </c>
      <c r="BF462" s="41" t="str">
        <f>""&amp;E395</f>
        <v>0</v>
      </c>
      <c r="BG462" s="41" t="s">
        <v>1406</v>
      </c>
      <c r="BH462" s="41" t="b">
        <v>0</v>
      </c>
      <c r="BK462" s="41" t="e">
        <f ca="1">_xlfn.FORMULATEXT(BE462)</f>
        <v>#N/A</v>
      </c>
      <c r="BL462" s="41" t="e">
        <f ca="1">_xlfn.FORMULATEXT(BE462)</f>
        <v>#N/A</v>
      </c>
      <c r="BM462" s="33"/>
    </row>
    <row r="463" spans="1:65" ht="14.45" customHeight="1" x14ac:dyDescent="0.25">
      <c r="A463" s="55" t="s">
        <v>760</v>
      </c>
      <c r="AD463" s="41">
        <f>ROW()</f>
        <v>463</v>
      </c>
      <c r="BB463" s="41" t="s">
        <v>1513</v>
      </c>
      <c r="BC463" s="41" t="s">
        <v>348</v>
      </c>
      <c r="BD463" s="42" t="b">
        <v>1</v>
      </c>
      <c r="BE463" s="41" t="str">
        <f>G395</f>
        <v>0</v>
      </c>
      <c r="BF463" s="41" t="str">
        <f>""&amp;G395</f>
        <v>0</v>
      </c>
      <c r="BG463" s="41" t="s">
        <v>1406</v>
      </c>
      <c r="BH463" s="41" t="b">
        <v>0</v>
      </c>
      <c r="BK463" s="41" t="e">
        <f ca="1">_xlfn.FORMULATEXT(BE463)</f>
        <v>#N/A</v>
      </c>
      <c r="BL463" s="41" t="e">
        <f ca="1">_xlfn.FORMULATEXT(BE463)</f>
        <v>#N/A</v>
      </c>
      <c r="BM463" s="33"/>
    </row>
    <row r="464" spans="1:65" ht="26.1" customHeight="1" x14ac:dyDescent="0.25">
      <c r="A464" s="55" t="s">
        <v>760</v>
      </c>
      <c r="B464" s="152" t="s">
        <v>1484</v>
      </c>
      <c r="C464" s="152"/>
      <c r="D464" s="152" t="s">
        <v>1514</v>
      </c>
      <c r="E464" s="152"/>
      <c r="F464" s="152"/>
      <c r="G464" s="152" t="s">
        <v>1515</v>
      </c>
      <c r="H464" s="152"/>
      <c r="I464" s="152"/>
      <c r="J464" s="152"/>
      <c r="K464" s="152"/>
      <c r="L464" s="152"/>
      <c r="M464" s="152" t="s">
        <v>1516</v>
      </c>
      <c r="N464" s="152"/>
      <c r="O464" s="152"/>
      <c r="P464" s="152"/>
      <c r="Q464" s="152"/>
      <c r="R464" s="152"/>
      <c r="S464" s="109" t="s">
        <v>1517</v>
      </c>
      <c r="T464" s="109"/>
      <c r="U464" s="109"/>
      <c r="AD464" s="41">
        <f>ROW()</f>
        <v>464</v>
      </c>
      <c r="BB464" s="41" t="s">
        <v>1518</v>
      </c>
      <c r="BC464" s="41" t="s">
        <v>348</v>
      </c>
      <c r="BD464" s="42" t="b">
        <v>1</v>
      </c>
      <c r="BE464" s="41" t="str">
        <f>I395</f>
        <v>0</v>
      </c>
      <c r="BF464" s="41" t="str">
        <f>""&amp;I395</f>
        <v>0</v>
      </c>
      <c r="BG464" s="41" t="s">
        <v>1406</v>
      </c>
      <c r="BH464" s="41" t="b">
        <v>0</v>
      </c>
      <c r="BK464" s="41" t="e">
        <f ca="1">_xlfn.FORMULATEXT(BE464)</f>
        <v>#N/A</v>
      </c>
      <c r="BL464" s="41" t="e">
        <f ca="1">_xlfn.FORMULATEXT(BE464)</f>
        <v>#N/A</v>
      </c>
      <c r="BM464" s="33"/>
    </row>
    <row r="465" spans="1:65" ht="59.45" customHeight="1" x14ac:dyDescent="0.25">
      <c r="A465" s="55" t="s">
        <v>760</v>
      </c>
      <c r="B465" s="103"/>
      <c r="C465" s="103"/>
      <c r="D465" s="103"/>
      <c r="E465" s="103"/>
      <c r="F465" s="103"/>
      <c r="G465" s="109" t="s">
        <v>1519</v>
      </c>
      <c r="H465" s="109"/>
      <c r="I465" s="109" t="s">
        <v>1520</v>
      </c>
      <c r="J465" s="109"/>
      <c r="K465" s="103" t="s">
        <v>1488</v>
      </c>
      <c r="L465" s="103"/>
      <c r="M465" s="109" t="s">
        <v>1521</v>
      </c>
      <c r="N465" s="109"/>
      <c r="O465" s="109" t="s">
        <v>1520</v>
      </c>
      <c r="P465" s="109"/>
      <c r="Q465" s="103" t="s">
        <v>1488</v>
      </c>
      <c r="R465" s="103"/>
      <c r="S465" s="253" t="str">
        <f>""&amp;N65</f>
        <v>02/09/2025</v>
      </c>
      <c r="T465" s="254"/>
      <c r="U465" s="255"/>
      <c r="AD465" s="41">
        <f>ROW()</f>
        <v>465</v>
      </c>
      <c r="BB465" s="41" t="s">
        <v>1522</v>
      </c>
      <c r="BC465" s="41" t="s">
        <v>348</v>
      </c>
      <c r="BD465" s="42" t="b">
        <v>1</v>
      </c>
      <c r="BE465" s="41" t="str">
        <f>K395</f>
        <v>0</v>
      </c>
      <c r="BF465" s="41" t="str">
        <f>""&amp;K395</f>
        <v>0</v>
      </c>
      <c r="BG465" s="41" t="s">
        <v>1406</v>
      </c>
      <c r="BH465" s="41" t="b">
        <v>0</v>
      </c>
      <c r="BK465" s="41" t="e">
        <f ca="1">_xlfn.FORMULATEXT(BE465)</f>
        <v>#N/A</v>
      </c>
      <c r="BL465" s="41" t="e">
        <f ca="1">_xlfn.FORMULATEXT(BE465)</f>
        <v>#N/A</v>
      </c>
      <c r="BM465" s="33"/>
    </row>
    <row r="466" spans="1:65" ht="27.6" customHeight="1" x14ac:dyDescent="0.25">
      <c r="A466" s="55" t="s">
        <v>760</v>
      </c>
      <c r="B466" s="132" t="s">
        <v>44</v>
      </c>
      <c r="C466" s="134"/>
      <c r="D466" s="193" t="s">
        <v>1524</v>
      </c>
      <c r="E466" s="194"/>
      <c r="F466" s="195"/>
      <c r="G466" s="88" t="s">
        <v>55</v>
      </c>
      <c r="H466" s="90"/>
      <c r="I466" s="88" t="s">
        <v>55</v>
      </c>
      <c r="J466" s="90"/>
      <c r="K466" s="107" t="str">
        <f t="shared" ref="K466:K471" si="65">IF(_xlfn.NUMBERVALUE(G466)=0,"0.00",TEXT((_xlfn.NUMBERVALUE(I466)/_xlfn.NUMBERVALUE(G466))*100,"0.00"))</f>
        <v>100.00</v>
      </c>
      <c r="L466" s="108"/>
      <c r="M466" s="88" t="s">
        <v>158</v>
      </c>
      <c r="N466" s="90"/>
      <c r="O466" s="88" t="s">
        <v>158</v>
      </c>
      <c r="P466" s="90"/>
      <c r="Q466" s="107" t="str">
        <f t="shared" ref="Q466:Q471" si="66">IF(_xlfn.NUMBERVALUE(M466)=0,"0.00",TEXT((_xlfn.NUMBERVALUE(O466)/_xlfn.NUMBERVALUE(M466))*100,"0.00"))</f>
        <v>100.00</v>
      </c>
      <c r="R466" s="108"/>
      <c r="S466" s="91" t="s">
        <v>351</v>
      </c>
      <c r="T466" s="92"/>
      <c r="U466" s="93"/>
      <c r="Y466" s="216"/>
      <c r="Z466" s="216"/>
      <c r="AA466" s="216"/>
      <c r="AD466" s="41">
        <f>ROW()</f>
        <v>466</v>
      </c>
      <c r="BB466" s="41" t="s">
        <v>1527</v>
      </c>
      <c r="BC466" s="41" t="s">
        <v>348</v>
      </c>
      <c r="BD466" s="42" t="b">
        <v>1</v>
      </c>
      <c r="BE466" s="41" t="str">
        <f>M395</f>
        <v>0</v>
      </c>
      <c r="BF466" s="41" t="str">
        <f>""&amp;M395</f>
        <v>0</v>
      </c>
      <c r="BG466" s="41" t="s">
        <v>1406</v>
      </c>
      <c r="BH466" s="41" t="b">
        <v>0</v>
      </c>
      <c r="BK466" s="41" t="e">
        <f ca="1">_xlfn.FORMULATEXT(BE466)</f>
        <v>#N/A</v>
      </c>
      <c r="BL466" s="41" t="e">
        <f ca="1">_xlfn.FORMULATEXT(BE466)</f>
        <v>#N/A</v>
      </c>
      <c r="BM466" s="33"/>
    </row>
    <row r="467" spans="1:65" ht="27.6" customHeight="1" x14ac:dyDescent="0.25">
      <c r="B467" s="132" t="s">
        <v>28</v>
      </c>
      <c r="C467" s="134"/>
      <c r="D467" s="193" t="s">
        <v>1523</v>
      </c>
      <c r="E467" s="194"/>
      <c r="F467" s="195"/>
      <c r="G467" s="88" t="s">
        <v>55</v>
      </c>
      <c r="H467" s="90"/>
      <c r="I467" s="88" t="s">
        <v>55</v>
      </c>
      <c r="J467" s="90"/>
      <c r="K467" s="107" t="str">
        <f t="shared" si="65"/>
        <v>100.00</v>
      </c>
      <c r="L467" s="108"/>
      <c r="M467" s="88" t="s">
        <v>158</v>
      </c>
      <c r="N467" s="90"/>
      <c r="O467" s="88" t="s">
        <v>158</v>
      </c>
      <c r="P467" s="90"/>
      <c r="Q467" s="107" t="str">
        <f t="shared" si="66"/>
        <v>100.00</v>
      </c>
      <c r="R467" s="108"/>
      <c r="S467" s="91" t="s">
        <v>351</v>
      </c>
      <c r="T467" s="92"/>
      <c r="U467" s="93"/>
      <c r="Y467" s="216"/>
      <c r="Z467" s="216"/>
      <c r="AA467" s="216"/>
      <c r="BD467" s="42"/>
      <c r="BM467" s="33"/>
    </row>
    <row r="468" spans="1:65" ht="27.6" customHeight="1" x14ac:dyDescent="0.25">
      <c r="B468" s="132" t="s">
        <v>40</v>
      </c>
      <c r="C468" s="134"/>
      <c r="D468" s="193" t="s">
        <v>1356</v>
      </c>
      <c r="E468" s="194"/>
      <c r="F468" s="195"/>
      <c r="G468" s="88" t="s">
        <v>55</v>
      </c>
      <c r="H468" s="90"/>
      <c r="I468" s="88" t="s">
        <v>55</v>
      </c>
      <c r="J468" s="90"/>
      <c r="K468" s="107" t="str">
        <f t="shared" si="65"/>
        <v>100.00</v>
      </c>
      <c r="L468" s="108"/>
      <c r="M468" s="88" t="s">
        <v>44</v>
      </c>
      <c r="N468" s="90"/>
      <c r="O468" s="88" t="s">
        <v>44</v>
      </c>
      <c r="P468" s="90"/>
      <c r="Q468" s="107" t="str">
        <f t="shared" si="66"/>
        <v>100.00</v>
      </c>
      <c r="R468" s="108"/>
      <c r="S468" s="91" t="s">
        <v>351</v>
      </c>
      <c r="T468" s="92"/>
      <c r="U468" s="93"/>
      <c r="Y468" s="216"/>
      <c r="Z468" s="216"/>
      <c r="AA468" s="216"/>
      <c r="BD468" s="42"/>
      <c r="BM468" s="33"/>
    </row>
    <row r="469" spans="1:65" ht="27.6" customHeight="1" x14ac:dyDescent="0.25">
      <c r="B469" s="132" t="s">
        <v>55</v>
      </c>
      <c r="C469" s="134"/>
      <c r="D469" s="193" t="s">
        <v>1236</v>
      </c>
      <c r="E469" s="194"/>
      <c r="F469" s="195"/>
      <c r="G469" s="88" t="s">
        <v>55</v>
      </c>
      <c r="H469" s="90"/>
      <c r="I469" s="88" t="s">
        <v>55</v>
      </c>
      <c r="J469" s="90"/>
      <c r="K469" s="107" t="str">
        <f t="shared" si="65"/>
        <v>100.00</v>
      </c>
      <c r="L469" s="108"/>
      <c r="M469" s="88" t="s">
        <v>44</v>
      </c>
      <c r="N469" s="90"/>
      <c r="O469" s="88" t="s">
        <v>44</v>
      </c>
      <c r="P469" s="90"/>
      <c r="Q469" s="107" t="str">
        <f t="shared" si="66"/>
        <v>100.00</v>
      </c>
      <c r="R469" s="108"/>
      <c r="S469" s="91" t="s">
        <v>351</v>
      </c>
      <c r="T469" s="92"/>
      <c r="U469" s="93"/>
      <c r="Y469" s="216"/>
      <c r="Z469" s="216"/>
      <c r="AA469" s="216"/>
      <c r="BD469" s="42"/>
      <c r="BM469" s="33"/>
    </row>
    <row r="470" spans="1:65" ht="27.6" customHeight="1" x14ac:dyDescent="0.25">
      <c r="B470" s="132" t="s">
        <v>762</v>
      </c>
      <c r="C470" s="134"/>
      <c r="D470" s="193" t="s">
        <v>900</v>
      </c>
      <c r="E470" s="194"/>
      <c r="F470" s="195"/>
      <c r="G470" s="88" t="s">
        <v>55</v>
      </c>
      <c r="H470" s="90"/>
      <c r="I470" s="88" t="s">
        <v>55</v>
      </c>
      <c r="J470" s="90"/>
      <c r="K470" s="107" t="str">
        <f t="shared" si="65"/>
        <v>100.00</v>
      </c>
      <c r="L470" s="108"/>
      <c r="M470" s="88" t="s">
        <v>44</v>
      </c>
      <c r="N470" s="90"/>
      <c r="O470" s="88" t="s">
        <v>44</v>
      </c>
      <c r="P470" s="90"/>
      <c r="Q470" s="107" t="str">
        <f t="shared" si="66"/>
        <v>100.00</v>
      </c>
      <c r="R470" s="108"/>
      <c r="S470" s="91" t="s">
        <v>351</v>
      </c>
      <c r="T470" s="92"/>
      <c r="U470" s="93"/>
      <c r="Y470" s="216"/>
      <c r="Z470" s="216"/>
      <c r="AA470" s="216"/>
      <c r="BD470" s="42"/>
      <c r="BM470" s="33"/>
    </row>
    <row r="471" spans="1:65" ht="27.6" customHeight="1" x14ac:dyDescent="0.25">
      <c r="B471" s="132" t="s">
        <v>36</v>
      </c>
      <c r="C471" s="134"/>
      <c r="D471" s="193" t="s">
        <v>899</v>
      </c>
      <c r="E471" s="194"/>
      <c r="F471" s="195"/>
      <c r="G471" s="88" t="s">
        <v>55</v>
      </c>
      <c r="H471" s="90"/>
      <c r="I471" s="88" t="s">
        <v>55</v>
      </c>
      <c r="J471" s="90"/>
      <c r="K471" s="107" t="str">
        <f t="shared" si="65"/>
        <v>100.00</v>
      </c>
      <c r="L471" s="108"/>
      <c r="M471" s="88" t="s">
        <v>976</v>
      </c>
      <c r="N471" s="90"/>
      <c r="O471" s="88" t="s">
        <v>976</v>
      </c>
      <c r="P471" s="90"/>
      <c r="Q471" s="107" t="str">
        <f t="shared" si="66"/>
        <v>0.00</v>
      </c>
      <c r="R471" s="108"/>
      <c r="S471" s="91" t="s">
        <v>351</v>
      </c>
      <c r="T471" s="92"/>
      <c r="U471" s="93"/>
      <c r="Y471" s="216"/>
      <c r="Z471" s="216"/>
      <c r="AA471" s="216"/>
      <c r="BD471" s="42"/>
      <c r="BM471" s="33"/>
    </row>
    <row r="472" spans="1:65" ht="15" x14ac:dyDescent="0.25">
      <c r="A472" s="55" t="s">
        <v>760</v>
      </c>
      <c r="AD472" s="41">
        <f>ROW()</f>
        <v>472</v>
      </c>
      <c r="BB472" s="41" t="s">
        <v>1528</v>
      </c>
      <c r="BC472" s="41" t="s">
        <v>348</v>
      </c>
      <c r="BD472" s="42" t="b">
        <v>1</v>
      </c>
      <c r="BE472" s="41" t="str">
        <f>O395</f>
        <v>0</v>
      </c>
      <c r="BF472" s="41" t="str">
        <f>""&amp;O395</f>
        <v>0</v>
      </c>
      <c r="BG472" s="41" t="s">
        <v>1406</v>
      </c>
      <c r="BH472" s="41" t="b">
        <v>0</v>
      </c>
      <c r="BK472" s="41" t="e">
        <f ca="1">_xlfn.FORMULATEXT(BE472)</f>
        <v>#N/A</v>
      </c>
      <c r="BL472" s="41" t="e">
        <f ca="1">_xlfn.FORMULATEXT(BE472)</f>
        <v>#N/A</v>
      </c>
      <c r="BM472" s="33"/>
    </row>
    <row r="473" spans="1:65" ht="15" x14ac:dyDescent="0.25">
      <c r="B473" s="45"/>
      <c r="AD473" s="41">
        <f>ROW()</f>
        <v>473</v>
      </c>
      <c r="BB473" s="41" t="s">
        <v>1529</v>
      </c>
      <c r="BC473" s="41" t="s">
        <v>461</v>
      </c>
      <c r="BD473" s="42" t="b">
        <v>0</v>
      </c>
      <c r="BE473" s="41" t="s">
        <v>1273</v>
      </c>
      <c r="BF473" s="41" t="s">
        <v>1273</v>
      </c>
      <c r="BG473" s="41" t="b">
        <v>0</v>
      </c>
      <c r="BH473" s="41" t="b">
        <v>0</v>
      </c>
      <c r="BK473" s="41" t="s">
        <v>463</v>
      </c>
      <c r="BL473" s="41" t="s">
        <v>463</v>
      </c>
      <c r="BM473" s="33"/>
    </row>
    <row r="474" spans="1:65" ht="14.45" hidden="1" customHeight="1" x14ac:dyDescent="0.25">
      <c r="A474" s="55" t="s">
        <v>760</v>
      </c>
      <c r="AD474" s="41">
        <f>ROW()</f>
        <v>474</v>
      </c>
      <c r="BB474" s="41" t="s">
        <v>1531</v>
      </c>
      <c r="BC474" s="41" t="s">
        <v>348</v>
      </c>
      <c r="BD474" s="42" t="b">
        <v>1</v>
      </c>
      <c r="BE474" s="41" t="str">
        <f>E396</f>
        <v>0</v>
      </c>
      <c r="BF474" s="41" t="str">
        <f>""&amp;E396</f>
        <v>0</v>
      </c>
      <c r="BG474" s="41" t="s">
        <v>1406</v>
      </c>
      <c r="BH474" s="41" t="b">
        <v>0</v>
      </c>
      <c r="BK474" s="41" t="e">
        <f t="shared" ref="BK474:BK479" ca="1" si="67">_xlfn.FORMULATEXT(BE474)</f>
        <v>#N/A</v>
      </c>
      <c r="BL474" s="41" t="e">
        <f t="shared" ref="BL474:BL479" ca="1" si="68">_xlfn.FORMULATEXT(BE474)</f>
        <v>#N/A</v>
      </c>
      <c r="BM474" s="33"/>
    </row>
    <row r="475" spans="1:65" ht="15.95" customHeight="1" x14ac:dyDescent="0.25">
      <c r="B475" s="45" t="s">
        <v>1532</v>
      </c>
      <c r="AA475" s="78">
        <v>1</v>
      </c>
      <c r="AB475" s="41">
        <f>IF(AC475="N",1,2)</f>
        <v>1</v>
      </c>
      <c r="AC475" s="41" t="s">
        <v>93</v>
      </c>
      <c r="AD475" s="41">
        <f>ROW()</f>
        <v>475</v>
      </c>
      <c r="BB475" s="41" t="s">
        <v>1534</v>
      </c>
      <c r="BC475" s="41" t="s">
        <v>348</v>
      </c>
      <c r="BD475" s="42" t="b">
        <v>1</v>
      </c>
      <c r="BE475" s="41" t="str">
        <f>G396</f>
        <v>0</v>
      </c>
      <c r="BF475" s="41" t="str">
        <f>""&amp;G396</f>
        <v>0</v>
      </c>
      <c r="BG475" s="41" t="s">
        <v>1406</v>
      </c>
      <c r="BH475" s="41" t="b">
        <v>0</v>
      </c>
      <c r="BK475" s="41" t="e">
        <f t="shared" ca="1" si="67"/>
        <v>#N/A</v>
      </c>
      <c r="BL475" s="41" t="e">
        <f t="shared" ca="1" si="68"/>
        <v>#N/A</v>
      </c>
      <c r="BM475" s="33"/>
    </row>
    <row r="476" spans="1:65" ht="15" x14ac:dyDescent="0.25">
      <c r="A476" s="55" t="s">
        <v>760</v>
      </c>
      <c r="AD476" s="41">
        <f>ROW()</f>
        <v>476</v>
      </c>
      <c r="BB476" s="41" t="s">
        <v>1536</v>
      </c>
      <c r="BC476" s="41" t="s">
        <v>348</v>
      </c>
      <c r="BD476" s="42" t="b">
        <v>1</v>
      </c>
      <c r="BE476" s="41" t="str">
        <f>I396</f>
        <v>0</v>
      </c>
      <c r="BF476" s="41" t="str">
        <f>""&amp;I396</f>
        <v>0</v>
      </c>
      <c r="BG476" s="41" t="s">
        <v>1406</v>
      </c>
      <c r="BH476" s="41" t="b">
        <v>0</v>
      </c>
      <c r="BK476" s="41" t="e">
        <f t="shared" ca="1" si="67"/>
        <v>#N/A</v>
      </c>
      <c r="BL476" s="41" t="e">
        <f t="shared" ca="1" si="68"/>
        <v>#N/A</v>
      </c>
      <c r="BM476" s="33"/>
    </row>
    <row r="477" spans="1:65" ht="15" x14ac:dyDescent="0.25">
      <c r="A477" s="55" t="s">
        <v>760</v>
      </c>
      <c r="B477" s="47" t="s">
        <v>1537</v>
      </c>
      <c r="N477" s="88" t="s">
        <v>44</v>
      </c>
      <c r="O477" s="89"/>
      <c r="P477" s="90"/>
      <c r="AD477" s="41">
        <f>ROW()</f>
        <v>477</v>
      </c>
      <c r="BB477" s="41" t="s">
        <v>1538</v>
      </c>
      <c r="BC477" s="41" t="s">
        <v>348</v>
      </c>
      <c r="BD477" s="42" t="b">
        <v>1</v>
      </c>
      <c r="BE477" s="41" t="str">
        <f>K396</f>
        <v>0</v>
      </c>
      <c r="BF477" s="41" t="str">
        <f>""&amp;K396</f>
        <v>0</v>
      </c>
      <c r="BG477" s="41" t="s">
        <v>1406</v>
      </c>
      <c r="BH477" s="41" t="b">
        <v>0</v>
      </c>
      <c r="BK477" s="41" t="e">
        <f t="shared" ca="1" si="67"/>
        <v>#N/A</v>
      </c>
      <c r="BL477" s="41" t="e">
        <f t="shared" ca="1" si="68"/>
        <v>#N/A</v>
      </c>
      <c r="BM477" s="33"/>
    </row>
    <row r="478" spans="1:65" ht="15" x14ac:dyDescent="0.25">
      <c r="A478" s="55" t="s">
        <v>760</v>
      </c>
      <c r="B478" s="47" t="s">
        <v>1539</v>
      </c>
      <c r="AD478" s="41">
        <f>ROW()</f>
        <v>478</v>
      </c>
      <c r="BB478" s="41" t="s">
        <v>1540</v>
      </c>
      <c r="BC478" s="41" t="s">
        <v>348</v>
      </c>
      <c r="BD478" s="42" t="b">
        <v>1</v>
      </c>
      <c r="BE478" s="41" t="str">
        <f>M396</f>
        <v>0</v>
      </c>
      <c r="BF478" s="41" t="str">
        <f>""&amp;M396</f>
        <v>0</v>
      </c>
      <c r="BG478" s="41" t="s">
        <v>1406</v>
      </c>
      <c r="BH478" s="41" t="b">
        <v>0</v>
      </c>
      <c r="BK478" s="41" t="e">
        <f t="shared" ca="1" si="67"/>
        <v>#N/A</v>
      </c>
      <c r="BL478" s="41" t="e">
        <f t="shared" ca="1" si="68"/>
        <v>#N/A</v>
      </c>
      <c r="BM478" s="33"/>
    </row>
    <row r="479" spans="1:65" ht="15" x14ac:dyDescent="0.25">
      <c r="A479" s="55" t="s">
        <v>760</v>
      </c>
      <c r="B479" s="112" t="s">
        <v>1541</v>
      </c>
      <c r="C479" s="112"/>
      <c r="D479" s="112" t="s">
        <v>1422</v>
      </c>
      <c r="E479" s="112"/>
      <c r="F479" s="112" t="s">
        <v>1424</v>
      </c>
      <c r="G479" s="112"/>
      <c r="H479" s="112" t="s">
        <v>1542</v>
      </c>
      <c r="I479" s="112"/>
      <c r="J479" s="112" t="s">
        <v>1543</v>
      </c>
      <c r="K479" s="112"/>
      <c r="L479" s="112" t="s">
        <v>1544</v>
      </c>
      <c r="M479" s="112"/>
      <c r="N479" s="112"/>
      <c r="O479" s="112" t="s">
        <v>75</v>
      </c>
      <c r="P479" s="112"/>
      <c r="Q479" s="112" t="s">
        <v>1545</v>
      </c>
      <c r="R479" s="112"/>
      <c r="AD479" s="41">
        <f>ROW()</f>
        <v>479</v>
      </c>
      <c r="BB479" s="41" t="s">
        <v>1546</v>
      </c>
      <c r="BC479" s="41" t="s">
        <v>348</v>
      </c>
      <c r="BD479" s="42" t="b">
        <v>1</v>
      </c>
      <c r="BE479" s="41" t="str">
        <f>O396</f>
        <v>0</v>
      </c>
      <c r="BF479" s="41" t="str">
        <f>""&amp;O396</f>
        <v>0</v>
      </c>
      <c r="BG479" s="41" t="s">
        <v>1406</v>
      </c>
      <c r="BH479" s="41" t="b">
        <v>0</v>
      </c>
      <c r="BK479" s="41" t="e">
        <f t="shared" ca="1" si="67"/>
        <v>#N/A</v>
      </c>
      <c r="BL479" s="41" t="e">
        <f t="shared" ca="1" si="68"/>
        <v>#N/A</v>
      </c>
      <c r="BM479" s="33"/>
    </row>
    <row r="480" spans="1:65" ht="15" x14ac:dyDescent="0.25">
      <c r="A480" s="55" t="s">
        <v>760</v>
      </c>
      <c r="B480" s="132" t="s">
        <v>44</v>
      </c>
      <c r="C480" s="134"/>
      <c r="D480" s="91" t="s">
        <v>1974</v>
      </c>
      <c r="E480" s="93"/>
      <c r="F480" s="91" t="s">
        <v>358</v>
      </c>
      <c r="G480" s="93"/>
      <c r="H480" s="88" t="s">
        <v>1983</v>
      </c>
      <c r="I480" s="90"/>
      <c r="J480" s="88" t="s">
        <v>1972</v>
      </c>
      <c r="K480" s="90"/>
      <c r="L480" s="88" t="s">
        <v>976</v>
      </c>
      <c r="M480" s="89"/>
      <c r="N480" s="90"/>
      <c r="O480" s="88" t="s">
        <v>1973</v>
      </c>
      <c r="P480" s="90"/>
      <c r="Q480" s="132" t="str">
        <f t="shared" ref="Q480:Q494" si="69">TEXT(_xlfn.NUMBERVALUE(H480)+_xlfn.NUMBERVALUE(J480)+_xlfn.NUMBERVALUE(L480)+_xlfn.NUMBERVALUE(O480),"0.00")</f>
        <v>51425328.00</v>
      </c>
      <c r="R480" s="134"/>
      <c r="AD480" s="41">
        <f>ROW()</f>
        <v>480</v>
      </c>
      <c r="BB480" s="41" t="s">
        <v>1549</v>
      </c>
      <c r="BC480" s="41" t="s">
        <v>461</v>
      </c>
      <c r="BD480" s="42" t="b">
        <v>0</v>
      </c>
      <c r="BE480" s="41" t="s">
        <v>1550</v>
      </c>
      <c r="BF480" s="41" t="s">
        <v>1550</v>
      </c>
      <c r="BG480" s="41" t="b">
        <v>0</v>
      </c>
      <c r="BH480" s="41" t="b">
        <v>0</v>
      </c>
      <c r="BK480" s="41" t="s">
        <v>463</v>
      </c>
      <c r="BL480" s="41" t="s">
        <v>463</v>
      </c>
      <c r="BM480" s="33"/>
    </row>
    <row r="481" spans="1:65" ht="15" x14ac:dyDescent="0.25">
      <c r="B481" s="132" t="s">
        <v>28</v>
      </c>
      <c r="C481" s="134"/>
      <c r="D481" s="91"/>
      <c r="E481" s="93"/>
      <c r="F481" s="91"/>
      <c r="G481" s="93"/>
      <c r="H481" s="88"/>
      <c r="I481" s="90"/>
      <c r="J481" s="88"/>
      <c r="K481" s="90"/>
      <c r="L481" s="88"/>
      <c r="M481" s="89"/>
      <c r="N481" s="90"/>
      <c r="O481" s="88"/>
      <c r="P481" s="90"/>
      <c r="Q481" s="132" t="str">
        <f t="shared" si="69"/>
        <v>0.00</v>
      </c>
      <c r="R481" s="134"/>
      <c r="BD481" s="42"/>
      <c r="BM481" s="33"/>
    </row>
    <row r="482" spans="1:65" ht="15" x14ac:dyDescent="0.25">
      <c r="B482" s="132" t="s">
        <v>40</v>
      </c>
      <c r="C482" s="134"/>
      <c r="D482" s="91"/>
      <c r="E482" s="93"/>
      <c r="F482" s="91"/>
      <c r="G482" s="93"/>
      <c r="H482" s="88"/>
      <c r="I482" s="90"/>
      <c r="J482" s="88"/>
      <c r="K482" s="90"/>
      <c r="L482" s="88"/>
      <c r="M482" s="89"/>
      <c r="N482" s="90"/>
      <c r="O482" s="88"/>
      <c r="P482" s="90"/>
      <c r="Q482" s="132" t="str">
        <f t="shared" si="69"/>
        <v>0.00</v>
      </c>
      <c r="R482" s="134"/>
      <c r="BD482" s="42"/>
      <c r="BM482" s="33"/>
    </row>
    <row r="483" spans="1:65" ht="15" x14ac:dyDescent="0.25">
      <c r="B483" s="132" t="s">
        <v>55</v>
      </c>
      <c r="C483" s="134"/>
      <c r="D483" s="91"/>
      <c r="E483" s="93"/>
      <c r="F483" s="91"/>
      <c r="G483" s="93"/>
      <c r="H483" s="88"/>
      <c r="I483" s="90"/>
      <c r="J483" s="88"/>
      <c r="K483" s="90"/>
      <c r="L483" s="88"/>
      <c r="M483" s="89"/>
      <c r="N483" s="90"/>
      <c r="O483" s="88"/>
      <c r="P483" s="90"/>
      <c r="Q483" s="132" t="str">
        <f t="shared" si="69"/>
        <v>0.00</v>
      </c>
      <c r="R483" s="134"/>
      <c r="BD483" s="42"/>
      <c r="BM483" s="33"/>
    </row>
    <row r="484" spans="1:65" ht="15" x14ac:dyDescent="0.25">
      <c r="B484" s="132" t="s">
        <v>762</v>
      </c>
      <c r="C484" s="134"/>
      <c r="D484" s="91"/>
      <c r="E484" s="93"/>
      <c r="F484" s="91"/>
      <c r="G484" s="93"/>
      <c r="H484" s="88"/>
      <c r="I484" s="90"/>
      <c r="J484" s="88"/>
      <c r="K484" s="90"/>
      <c r="L484" s="88"/>
      <c r="M484" s="89"/>
      <c r="N484" s="90"/>
      <c r="O484" s="88"/>
      <c r="P484" s="90"/>
      <c r="Q484" s="132" t="str">
        <f t="shared" si="69"/>
        <v>0.00</v>
      </c>
      <c r="R484" s="134"/>
      <c r="BD484" s="42"/>
      <c r="BM484" s="33"/>
    </row>
    <row r="485" spans="1:65" ht="15" x14ac:dyDescent="0.25">
      <c r="B485" s="132" t="s">
        <v>36</v>
      </c>
      <c r="C485" s="134"/>
      <c r="D485" s="91"/>
      <c r="E485" s="93"/>
      <c r="F485" s="91"/>
      <c r="G485" s="93"/>
      <c r="H485" s="88"/>
      <c r="I485" s="90"/>
      <c r="J485" s="88"/>
      <c r="K485" s="90"/>
      <c r="L485" s="88"/>
      <c r="M485" s="89"/>
      <c r="N485" s="90"/>
      <c r="O485" s="88"/>
      <c r="P485" s="90"/>
      <c r="Q485" s="132" t="str">
        <f t="shared" si="69"/>
        <v>0.00</v>
      </c>
      <c r="R485" s="134"/>
      <c r="BD485" s="42"/>
      <c r="BM485" s="33"/>
    </row>
    <row r="486" spans="1:65" ht="15" x14ac:dyDescent="0.25">
      <c r="B486" s="132" t="s">
        <v>759</v>
      </c>
      <c r="C486" s="134"/>
      <c r="D486" s="91"/>
      <c r="E486" s="93"/>
      <c r="F486" s="91"/>
      <c r="G486" s="93"/>
      <c r="H486" s="88"/>
      <c r="I486" s="90"/>
      <c r="J486" s="88"/>
      <c r="K486" s="90"/>
      <c r="L486" s="88"/>
      <c r="M486" s="89"/>
      <c r="N486" s="90"/>
      <c r="O486" s="88"/>
      <c r="P486" s="90"/>
      <c r="Q486" s="132" t="str">
        <f t="shared" si="69"/>
        <v>0.00</v>
      </c>
      <c r="R486" s="134"/>
      <c r="BD486" s="42"/>
      <c r="BM486" s="33"/>
    </row>
    <row r="487" spans="1:65" ht="15" x14ac:dyDescent="0.25">
      <c r="B487" s="132" t="s">
        <v>1413</v>
      </c>
      <c r="C487" s="134"/>
      <c r="D487" s="91"/>
      <c r="E487" s="93"/>
      <c r="F487" s="91"/>
      <c r="G487" s="93"/>
      <c r="H487" s="88"/>
      <c r="I487" s="90"/>
      <c r="J487" s="88"/>
      <c r="K487" s="90"/>
      <c r="L487" s="88"/>
      <c r="M487" s="89"/>
      <c r="N487" s="90"/>
      <c r="O487" s="88"/>
      <c r="P487" s="90"/>
      <c r="Q487" s="132" t="str">
        <f t="shared" si="69"/>
        <v>0.00</v>
      </c>
      <c r="R487" s="134"/>
      <c r="BD487" s="42"/>
      <c r="BM487" s="33"/>
    </row>
    <row r="488" spans="1:65" ht="15" x14ac:dyDescent="0.25">
      <c r="B488" s="132" t="s">
        <v>69</v>
      </c>
      <c r="C488" s="134"/>
      <c r="D488" s="91"/>
      <c r="E488" s="93"/>
      <c r="F488" s="91"/>
      <c r="G488" s="93"/>
      <c r="H488" s="88"/>
      <c r="I488" s="90"/>
      <c r="J488" s="88"/>
      <c r="K488" s="90"/>
      <c r="L488" s="88"/>
      <c r="M488" s="89"/>
      <c r="N488" s="90"/>
      <c r="O488" s="88"/>
      <c r="P488" s="90"/>
      <c r="Q488" s="132" t="str">
        <f t="shared" si="69"/>
        <v>0.00</v>
      </c>
      <c r="R488" s="134"/>
      <c r="BD488" s="42"/>
      <c r="BM488" s="33"/>
    </row>
    <row r="489" spans="1:65" ht="15" x14ac:dyDescent="0.25">
      <c r="B489" s="132" t="s">
        <v>107</v>
      </c>
      <c r="C489" s="134"/>
      <c r="D489" s="91"/>
      <c r="E489" s="93"/>
      <c r="F489" s="91"/>
      <c r="G489" s="93"/>
      <c r="H489" s="88"/>
      <c r="I489" s="90"/>
      <c r="J489" s="88"/>
      <c r="K489" s="90"/>
      <c r="L489" s="88"/>
      <c r="M489" s="89"/>
      <c r="N489" s="90"/>
      <c r="O489" s="88"/>
      <c r="P489" s="90"/>
      <c r="Q489" s="132" t="str">
        <f t="shared" si="69"/>
        <v>0.00</v>
      </c>
      <c r="R489" s="134"/>
      <c r="BD489" s="42"/>
      <c r="BM489" s="33"/>
    </row>
    <row r="490" spans="1:65" ht="15" x14ac:dyDescent="0.25">
      <c r="B490" s="132" t="s">
        <v>128</v>
      </c>
      <c r="C490" s="134"/>
      <c r="D490" s="91"/>
      <c r="E490" s="93"/>
      <c r="F490" s="91"/>
      <c r="G490" s="93"/>
      <c r="H490" s="88"/>
      <c r="I490" s="90"/>
      <c r="J490" s="88"/>
      <c r="K490" s="90"/>
      <c r="L490" s="88"/>
      <c r="M490" s="89"/>
      <c r="N490" s="90"/>
      <c r="O490" s="88"/>
      <c r="P490" s="90"/>
      <c r="Q490" s="132" t="str">
        <f t="shared" si="69"/>
        <v>0.00</v>
      </c>
      <c r="R490" s="134"/>
      <c r="BD490" s="42"/>
      <c r="BM490" s="33"/>
    </row>
    <row r="491" spans="1:65" ht="15" x14ac:dyDescent="0.25">
      <c r="B491" s="132" t="s">
        <v>144</v>
      </c>
      <c r="C491" s="134"/>
      <c r="D491" s="91"/>
      <c r="E491" s="93"/>
      <c r="F491" s="91"/>
      <c r="G491" s="93"/>
      <c r="H491" s="88"/>
      <c r="I491" s="90"/>
      <c r="J491" s="88"/>
      <c r="K491" s="90"/>
      <c r="L491" s="88"/>
      <c r="M491" s="89"/>
      <c r="N491" s="90"/>
      <c r="O491" s="88"/>
      <c r="P491" s="90"/>
      <c r="Q491" s="132" t="str">
        <f t="shared" si="69"/>
        <v>0.00</v>
      </c>
      <c r="R491" s="134"/>
      <c r="BD491" s="42"/>
      <c r="BM491" s="33"/>
    </row>
    <row r="492" spans="1:65" ht="15" x14ac:dyDescent="0.25">
      <c r="B492" s="132" t="s">
        <v>158</v>
      </c>
      <c r="C492" s="134"/>
      <c r="D492" s="91"/>
      <c r="E492" s="93"/>
      <c r="F492" s="91"/>
      <c r="G492" s="93"/>
      <c r="H492" s="88"/>
      <c r="I492" s="90"/>
      <c r="J492" s="88"/>
      <c r="K492" s="90"/>
      <c r="L492" s="88"/>
      <c r="M492" s="89"/>
      <c r="N492" s="90"/>
      <c r="O492" s="88"/>
      <c r="P492" s="90"/>
      <c r="Q492" s="132" t="str">
        <f t="shared" si="69"/>
        <v>0.00</v>
      </c>
      <c r="R492" s="134"/>
      <c r="BD492" s="42"/>
      <c r="BM492" s="33"/>
    </row>
    <row r="493" spans="1:65" ht="15" x14ac:dyDescent="0.25">
      <c r="B493" s="132" t="s">
        <v>168</v>
      </c>
      <c r="C493" s="134"/>
      <c r="D493" s="91"/>
      <c r="E493" s="93"/>
      <c r="F493" s="91"/>
      <c r="G493" s="93"/>
      <c r="H493" s="88"/>
      <c r="I493" s="90"/>
      <c r="J493" s="88"/>
      <c r="K493" s="90"/>
      <c r="L493" s="88"/>
      <c r="M493" s="89"/>
      <c r="N493" s="90"/>
      <c r="O493" s="88"/>
      <c r="P493" s="90"/>
      <c r="Q493" s="132" t="str">
        <f t="shared" si="69"/>
        <v>0.00</v>
      </c>
      <c r="R493" s="134"/>
      <c r="BD493" s="42"/>
      <c r="BM493" s="33"/>
    </row>
    <row r="494" spans="1:65" ht="15" x14ac:dyDescent="0.25">
      <c r="B494" s="132" t="s">
        <v>175</v>
      </c>
      <c r="C494" s="134"/>
      <c r="D494" s="91"/>
      <c r="E494" s="93"/>
      <c r="F494" s="91"/>
      <c r="G494" s="93"/>
      <c r="H494" s="88"/>
      <c r="I494" s="90"/>
      <c r="J494" s="88"/>
      <c r="K494" s="90"/>
      <c r="L494" s="88"/>
      <c r="M494" s="89"/>
      <c r="N494" s="90"/>
      <c r="O494" s="88"/>
      <c r="P494" s="90"/>
      <c r="Q494" s="132" t="str">
        <f t="shared" si="69"/>
        <v>0.00</v>
      </c>
      <c r="R494" s="134"/>
      <c r="BD494" s="42"/>
      <c r="BM494" s="33"/>
    </row>
    <row r="495" spans="1:65" ht="15" x14ac:dyDescent="0.25">
      <c r="A495" s="55" t="s">
        <v>760</v>
      </c>
      <c r="B495" s="217"/>
      <c r="C495" s="217"/>
      <c r="D495" s="142" t="s">
        <v>923</v>
      </c>
      <c r="E495" s="142"/>
      <c r="F495" s="217"/>
      <c r="G495" s="217"/>
      <c r="H495" s="107" t="str">
        <f>TEXT(SUMPRODUCT((H480:H494)*1),"0.00")</f>
        <v>21365328.00</v>
      </c>
      <c r="I495" s="108"/>
      <c r="J495" s="107" t="str">
        <f>TEXT(SUMPRODUCT((J480:J494)*1),"0.00")</f>
        <v>29250000.00</v>
      </c>
      <c r="K495" s="108"/>
      <c r="L495" s="107" t="str">
        <f>TEXT(SUMPRODUCT((L480:L494)*1),"0.00")</f>
        <v>0.00</v>
      </c>
      <c r="M495" s="166"/>
      <c r="N495" s="108"/>
      <c r="O495" s="107" t="str">
        <f>TEXT(SUMPRODUCT((O480:O494)*1),"0.00")</f>
        <v>810000.00</v>
      </c>
      <c r="P495" s="108"/>
      <c r="Q495" s="107" t="str">
        <f>TEXT(SUMPRODUCT((Q480:Q494)*1),"0.00")</f>
        <v>51425328.00</v>
      </c>
      <c r="R495" s="108"/>
      <c r="AD495" s="41">
        <f>ROW()</f>
        <v>495</v>
      </c>
      <c r="BB495" s="41" t="s">
        <v>1556</v>
      </c>
      <c r="BC495" s="41" t="s">
        <v>348</v>
      </c>
      <c r="BD495" s="42" t="b">
        <v>1</v>
      </c>
      <c r="BE495" s="67" t="str">
        <f>E397</f>
        <v>0</v>
      </c>
      <c r="BF495" s="67" t="str">
        <f>""&amp;E397</f>
        <v>0</v>
      </c>
      <c r="BG495" s="41" t="s">
        <v>1406</v>
      </c>
      <c r="BH495" s="41" t="b">
        <v>0</v>
      </c>
      <c r="BK495" s="41" t="e">
        <f t="shared" ref="BK495:BK500" ca="1" si="70">_xlfn.FORMULATEXT(BE495)</f>
        <v>#N/A</v>
      </c>
      <c r="BL495" s="41" t="e">
        <f t="shared" ref="BL495:BL500" ca="1" si="71">_xlfn.FORMULATEXT(BE495)</f>
        <v>#N/A</v>
      </c>
      <c r="BM495" s="33"/>
    </row>
    <row r="496" spans="1:65" ht="15" x14ac:dyDescent="0.25">
      <c r="A496" s="55" t="s">
        <v>760</v>
      </c>
      <c r="AD496" s="41">
        <f>ROW()</f>
        <v>496</v>
      </c>
      <c r="BB496" s="41" t="s">
        <v>1557</v>
      </c>
      <c r="BC496" s="41" t="s">
        <v>348</v>
      </c>
      <c r="BD496" s="42" t="b">
        <v>1</v>
      </c>
      <c r="BE496" s="67" t="str">
        <f>G397</f>
        <v>0</v>
      </c>
      <c r="BF496" s="67" t="str">
        <f>""&amp;G397</f>
        <v>0</v>
      </c>
      <c r="BG496" s="41" t="s">
        <v>1406</v>
      </c>
      <c r="BH496" s="41" t="b">
        <v>0</v>
      </c>
      <c r="BK496" s="41" t="e">
        <f t="shared" ca="1" si="70"/>
        <v>#N/A</v>
      </c>
      <c r="BL496" s="41" t="e">
        <f t="shared" ca="1" si="71"/>
        <v>#N/A</v>
      </c>
      <c r="BM496" s="33"/>
    </row>
    <row r="497" spans="1:65" ht="15" x14ac:dyDescent="0.25">
      <c r="A497" s="55" t="s">
        <v>760</v>
      </c>
      <c r="B497" s="55" t="s">
        <v>1558</v>
      </c>
      <c r="N497" s="218">
        <v>3</v>
      </c>
      <c r="O497" s="219"/>
      <c r="P497" s="220"/>
      <c r="AD497" s="41">
        <f>ROW()</f>
        <v>497</v>
      </c>
      <c r="BB497" s="41" t="s">
        <v>1559</v>
      </c>
      <c r="BC497" s="41" t="s">
        <v>348</v>
      </c>
      <c r="BD497" s="42" t="b">
        <v>1</v>
      </c>
      <c r="BE497" s="67" t="str">
        <f>I397</f>
        <v>0</v>
      </c>
      <c r="BF497" s="67" t="str">
        <f>""&amp;I397</f>
        <v>0</v>
      </c>
      <c r="BG497" s="41" t="s">
        <v>1406</v>
      </c>
      <c r="BH497" s="41" t="b">
        <v>0</v>
      </c>
      <c r="BK497" s="41" t="e">
        <f t="shared" ca="1" si="70"/>
        <v>#N/A</v>
      </c>
      <c r="BL497" s="41" t="e">
        <f t="shared" ca="1" si="71"/>
        <v>#N/A</v>
      </c>
      <c r="BM497" s="33"/>
    </row>
    <row r="498" spans="1:65" ht="15" x14ac:dyDescent="0.25">
      <c r="A498" s="55" t="s">
        <v>760</v>
      </c>
      <c r="AD498" s="41">
        <f>ROW()</f>
        <v>498</v>
      </c>
      <c r="BB498" s="41" t="s">
        <v>1560</v>
      </c>
      <c r="BC498" s="41" t="s">
        <v>348</v>
      </c>
      <c r="BD498" s="42" t="b">
        <v>1</v>
      </c>
      <c r="BE498" s="67" t="str">
        <f>K397</f>
        <v>0</v>
      </c>
      <c r="BF498" s="67" t="str">
        <f>""&amp;K397</f>
        <v>0</v>
      </c>
      <c r="BG498" s="41" t="s">
        <v>1406</v>
      </c>
      <c r="BH498" s="41" t="b">
        <v>0</v>
      </c>
      <c r="BK498" s="41" t="e">
        <f t="shared" ca="1" si="70"/>
        <v>#N/A</v>
      </c>
      <c r="BL498" s="41" t="e">
        <f t="shared" ca="1" si="71"/>
        <v>#N/A</v>
      </c>
      <c r="BM498" s="33"/>
    </row>
    <row r="499" spans="1:65" ht="15" x14ac:dyDescent="0.25">
      <c r="A499" s="55" t="s">
        <v>760</v>
      </c>
      <c r="B499" s="112" t="s">
        <v>1541</v>
      </c>
      <c r="C499" s="112"/>
      <c r="D499" s="112" t="s">
        <v>1422</v>
      </c>
      <c r="E499" s="112"/>
      <c r="F499" s="112" t="s">
        <v>1424</v>
      </c>
      <c r="G499" s="112"/>
      <c r="H499" s="112" t="s">
        <v>1542</v>
      </c>
      <c r="I499" s="112"/>
      <c r="J499" s="112" t="s">
        <v>1543</v>
      </c>
      <c r="K499" s="112"/>
      <c r="L499" s="112" t="s">
        <v>1544</v>
      </c>
      <c r="M499" s="112"/>
      <c r="N499" s="112"/>
      <c r="O499" s="112" t="s">
        <v>75</v>
      </c>
      <c r="P499" s="112"/>
      <c r="Q499" s="112" t="s">
        <v>1545</v>
      </c>
      <c r="R499" s="112"/>
      <c r="AD499" s="41">
        <f>ROW()</f>
        <v>499</v>
      </c>
      <c r="BB499" s="41" t="s">
        <v>1561</v>
      </c>
      <c r="BC499" s="41" t="s">
        <v>348</v>
      </c>
      <c r="BD499" s="42" t="b">
        <v>1</v>
      </c>
      <c r="BE499" s="67" t="str">
        <f>M397</f>
        <v>0</v>
      </c>
      <c r="BF499" s="67" t="str">
        <f>""&amp;M397</f>
        <v>0</v>
      </c>
      <c r="BG499" s="41" t="s">
        <v>1406</v>
      </c>
      <c r="BH499" s="41" t="b">
        <v>0</v>
      </c>
      <c r="BK499" s="41" t="e">
        <f t="shared" ca="1" si="70"/>
        <v>#N/A</v>
      </c>
      <c r="BL499" s="41" t="e">
        <f t="shared" ca="1" si="71"/>
        <v>#N/A</v>
      </c>
      <c r="BM499" s="33"/>
    </row>
    <row r="500" spans="1:65" ht="15" x14ac:dyDescent="0.25">
      <c r="A500" s="55" t="s">
        <v>760</v>
      </c>
      <c r="B500" s="132" t="s">
        <v>44</v>
      </c>
      <c r="C500" s="134"/>
      <c r="D500" s="91" t="s">
        <v>1974</v>
      </c>
      <c r="E500" s="93"/>
      <c r="F500" s="91" t="s">
        <v>377</v>
      </c>
      <c r="G500" s="93"/>
      <c r="H500" s="88" t="s">
        <v>1983</v>
      </c>
      <c r="I500" s="90"/>
      <c r="J500" s="88" t="s">
        <v>1972</v>
      </c>
      <c r="K500" s="90"/>
      <c r="L500" s="88"/>
      <c r="M500" s="89"/>
      <c r="N500" s="90"/>
      <c r="O500" s="88"/>
      <c r="P500" s="90"/>
      <c r="Q500" s="132" t="str">
        <f t="shared" ref="Q500:Q514" si="72">TEXT(_xlfn.NUMBERVALUE(H500)+_xlfn.NUMBERVALUE(J500)+_xlfn.NUMBERVALUE(L500)+_xlfn.NUMBERVALUE(O500),"0.00")</f>
        <v>50615328.00</v>
      </c>
      <c r="R500" s="134"/>
      <c r="AD500" s="41">
        <f>ROW()</f>
        <v>500</v>
      </c>
      <c r="BB500" s="41" t="s">
        <v>1564</v>
      </c>
      <c r="BC500" s="41" t="s">
        <v>348</v>
      </c>
      <c r="BD500" s="42" t="b">
        <v>1</v>
      </c>
      <c r="BE500" s="67" t="str">
        <f>O397</f>
        <v>0</v>
      </c>
      <c r="BF500" s="67" t="str">
        <f>""&amp;O397</f>
        <v>0</v>
      </c>
      <c r="BG500" s="41" t="s">
        <v>1406</v>
      </c>
      <c r="BH500" s="41" t="b">
        <v>0</v>
      </c>
      <c r="BK500" s="41" t="e">
        <f t="shared" ca="1" si="70"/>
        <v>#N/A</v>
      </c>
      <c r="BL500" s="41" t="e">
        <f t="shared" ca="1" si="71"/>
        <v>#N/A</v>
      </c>
      <c r="BM500" s="33"/>
    </row>
    <row r="501" spans="1:65" ht="15" x14ac:dyDescent="0.25">
      <c r="B501" s="132" t="s">
        <v>28</v>
      </c>
      <c r="C501" s="134"/>
      <c r="D501" s="91" t="s">
        <v>1975</v>
      </c>
      <c r="E501" s="93"/>
      <c r="F501" s="91" t="s">
        <v>402</v>
      </c>
      <c r="G501" s="93"/>
      <c r="H501" s="88" t="s">
        <v>1984</v>
      </c>
      <c r="I501" s="90"/>
      <c r="J501" s="88" t="s">
        <v>1985</v>
      </c>
      <c r="K501" s="90"/>
      <c r="L501" s="88"/>
      <c r="M501" s="89"/>
      <c r="N501" s="90"/>
      <c r="O501" s="88"/>
      <c r="P501" s="90"/>
      <c r="Q501" s="132" t="str">
        <f t="shared" si="72"/>
        <v>10307796.00</v>
      </c>
      <c r="R501" s="134"/>
      <c r="BD501" s="42"/>
      <c r="BE501" s="67"/>
      <c r="BF501" s="67"/>
      <c r="BM501" s="33"/>
    </row>
    <row r="502" spans="1:65" ht="15" x14ac:dyDescent="0.25">
      <c r="B502" s="132" t="s">
        <v>40</v>
      </c>
      <c r="C502" s="134"/>
      <c r="D502" s="91" t="s">
        <v>1976</v>
      </c>
      <c r="E502" s="93"/>
      <c r="F502" s="91" t="s">
        <v>353</v>
      </c>
      <c r="G502" s="93"/>
      <c r="H502" s="88" t="s">
        <v>1986</v>
      </c>
      <c r="I502" s="90"/>
      <c r="J502" s="88" t="s">
        <v>1987</v>
      </c>
      <c r="K502" s="90"/>
      <c r="L502" s="88"/>
      <c r="M502" s="89"/>
      <c r="N502" s="90"/>
      <c r="O502" s="88"/>
      <c r="P502" s="90"/>
      <c r="Q502" s="132" t="str">
        <f t="shared" si="72"/>
        <v>2482096.00</v>
      </c>
      <c r="R502" s="134"/>
      <c r="BD502" s="42"/>
      <c r="BE502" s="67"/>
      <c r="BF502" s="67"/>
      <c r="BM502" s="33"/>
    </row>
    <row r="503" spans="1:65" ht="15" x14ac:dyDescent="0.25">
      <c r="B503" s="132" t="s">
        <v>55</v>
      </c>
      <c r="C503" s="134"/>
      <c r="D503" s="91"/>
      <c r="E503" s="93"/>
      <c r="F503" s="91"/>
      <c r="G503" s="93"/>
      <c r="H503" s="88"/>
      <c r="I503" s="90"/>
      <c r="J503" s="88"/>
      <c r="K503" s="90"/>
      <c r="L503" s="88"/>
      <c r="M503" s="89"/>
      <c r="N503" s="90"/>
      <c r="O503" s="88"/>
      <c r="P503" s="90"/>
      <c r="Q503" s="132" t="str">
        <f t="shared" si="72"/>
        <v>0.00</v>
      </c>
      <c r="R503" s="134"/>
      <c r="BD503" s="42"/>
      <c r="BE503" s="67"/>
      <c r="BF503" s="67"/>
      <c r="BM503" s="33"/>
    </row>
    <row r="504" spans="1:65" ht="15" x14ac:dyDescent="0.25">
      <c r="B504" s="132" t="s">
        <v>762</v>
      </c>
      <c r="C504" s="134"/>
      <c r="D504" s="91"/>
      <c r="E504" s="93"/>
      <c r="F504" s="91"/>
      <c r="G504" s="93"/>
      <c r="H504" s="88"/>
      <c r="I504" s="90"/>
      <c r="J504" s="88"/>
      <c r="K504" s="90"/>
      <c r="L504" s="88"/>
      <c r="M504" s="89"/>
      <c r="N504" s="90"/>
      <c r="O504" s="88"/>
      <c r="P504" s="90"/>
      <c r="Q504" s="132" t="str">
        <f t="shared" si="72"/>
        <v>0.00</v>
      </c>
      <c r="R504" s="134"/>
      <c r="BD504" s="42"/>
      <c r="BE504" s="67"/>
      <c r="BF504" s="67"/>
      <c r="BM504" s="33"/>
    </row>
    <row r="505" spans="1:65" ht="15" x14ac:dyDescent="0.25">
      <c r="B505" s="132" t="s">
        <v>36</v>
      </c>
      <c r="C505" s="134"/>
      <c r="D505" s="91"/>
      <c r="E505" s="93"/>
      <c r="F505" s="91"/>
      <c r="G505" s="93"/>
      <c r="H505" s="88"/>
      <c r="I505" s="90"/>
      <c r="J505" s="88"/>
      <c r="K505" s="90"/>
      <c r="L505" s="88"/>
      <c r="M505" s="89"/>
      <c r="N505" s="90"/>
      <c r="O505" s="88"/>
      <c r="P505" s="90"/>
      <c r="Q505" s="132" t="str">
        <f t="shared" si="72"/>
        <v>0.00</v>
      </c>
      <c r="R505" s="134"/>
      <c r="BD505" s="42"/>
      <c r="BE505" s="67"/>
      <c r="BF505" s="67"/>
      <c r="BM505" s="33"/>
    </row>
    <row r="506" spans="1:65" ht="15" x14ac:dyDescent="0.25">
      <c r="B506" s="132" t="s">
        <v>759</v>
      </c>
      <c r="C506" s="134"/>
      <c r="D506" s="91"/>
      <c r="E506" s="93"/>
      <c r="F506" s="91"/>
      <c r="G506" s="93"/>
      <c r="H506" s="88"/>
      <c r="I506" s="90"/>
      <c r="J506" s="88"/>
      <c r="K506" s="90"/>
      <c r="L506" s="88"/>
      <c r="M506" s="89"/>
      <c r="N506" s="90"/>
      <c r="O506" s="88"/>
      <c r="P506" s="90"/>
      <c r="Q506" s="132" t="str">
        <f t="shared" si="72"/>
        <v>0.00</v>
      </c>
      <c r="R506" s="134"/>
      <c r="BD506" s="42"/>
      <c r="BE506" s="67"/>
      <c r="BF506" s="67"/>
      <c r="BM506" s="33"/>
    </row>
    <row r="507" spans="1:65" ht="15" x14ac:dyDescent="0.25">
      <c r="B507" s="132" t="s">
        <v>1413</v>
      </c>
      <c r="C507" s="134"/>
      <c r="D507" s="91"/>
      <c r="E507" s="93"/>
      <c r="F507" s="91"/>
      <c r="G507" s="93"/>
      <c r="H507" s="88"/>
      <c r="I507" s="90"/>
      <c r="J507" s="88"/>
      <c r="K507" s="90"/>
      <c r="L507" s="88"/>
      <c r="M507" s="89"/>
      <c r="N507" s="90"/>
      <c r="O507" s="88"/>
      <c r="P507" s="90"/>
      <c r="Q507" s="132" t="str">
        <f t="shared" si="72"/>
        <v>0.00</v>
      </c>
      <c r="R507" s="134"/>
      <c r="BD507" s="42"/>
      <c r="BE507" s="67"/>
      <c r="BF507" s="67"/>
      <c r="BM507" s="33"/>
    </row>
    <row r="508" spans="1:65" ht="15" x14ac:dyDescent="0.25">
      <c r="B508" s="132" t="s">
        <v>69</v>
      </c>
      <c r="C508" s="134"/>
      <c r="D508" s="91"/>
      <c r="E508" s="93"/>
      <c r="F508" s="91"/>
      <c r="G508" s="93"/>
      <c r="H508" s="88"/>
      <c r="I508" s="90"/>
      <c r="J508" s="88"/>
      <c r="K508" s="90"/>
      <c r="L508" s="88"/>
      <c r="M508" s="89"/>
      <c r="N508" s="90"/>
      <c r="O508" s="88"/>
      <c r="P508" s="90"/>
      <c r="Q508" s="132" t="str">
        <f t="shared" si="72"/>
        <v>0.00</v>
      </c>
      <c r="R508" s="134"/>
      <c r="BD508" s="42"/>
      <c r="BE508" s="67"/>
      <c r="BF508" s="67"/>
      <c r="BM508" s="33"/>
    </row>
    <row r="509" spans="1:65" ht="15" x14ac:dyDescent="0.25">
      <c r="B509" s="132" t="s">
        <v>107</v>
      </c>
      <c r="C509" s="134"/>
      <c r="D509" s="91"/>
      <c r="E509" s="93"/>
      <c r="F509" s="91"/>
      <c r="G509" s="93"/>
      <c r="H509" s="88"/>
      <c r="I509" s="90"/>
      <c r="J509" s="88"/>
      <c r="K509" s="90"/>
      <c r="L509" s="88"/>
      <c r="M509" s="89"/>
      <c r="N509" s="90"/>
      <c r="O509" s="88"/>
      <c r="P509" s="90"/>
      <c r="Q509" s="132" t="str">
        <f t="shared" si="72"/>
        <v>0.00</v>
      </c>
      <c r="R509" s="134"/>
      <c r="BD509" s="42"/>
      <c r="BE509" s="67"/>
      <c r="BF509" s="67"/>
      <c r="BM509" s="33"/>
    </row>
    <row r="510" spans="1:65" ht="15" x14ac:dyDescent="0.25">
      <c r="B510" s="132" t="s">
        <v>128</v>
      </c>
      <c r="C510" s="134"/>
      <c r="D510" s="91"/>
      <c r="E510" s="93"/>
      <c r="F510" s="91"/>
      <c r="G510" s="93"/>
      <c r="H510" s="88"/>
      <c r="I510" s="90"/>
      <c r="J510" s="88"/>
      <c r="K510" s="90"/>
      <c r="L510" s="88"/>
      <c r="M510" s="89"/>
      <c r="N510" s="90"/>
      <c r="O510" s="88"/>
      <c r="P510" s="90"/>
      <c r="Q510" s="132" t="str">
        <f t="shared" si="72"/>
        <v>0.00</v>
      </c>
      <c r="R510" s="134"/>
      <c r="BD510" s="42"/>
      <c r="BE510" s="67"/>
      <c r="BF510" s="67"/>
      <c r="BM510" s="33"/>
    </row>
    <row r="511" spans="1:65" ht="15" x14ac:dyDescent="0.25">
      <c r="B511" s="132" t="s">
        <v>144</v>
      </c>
      <c r="C511" s="134"/>
      <c r="D511" s="91"/>
      <c r="E511" s="93"/>
      <c r="F511" s="91"/>
      <c r="G511" s="93"/>
      <c r="H511" s="88"/>
      <c r="I511" s="90"/>
      <c r="J511" s="88"/>
      <c r="K511" s="90"/>
      <c r="L511" s="88"/>
      <c r="M511" s="89"/>
      <c r="N511" s="90"/>
      <c r="O511" s="88"/>
      <c r="P511" s="90"/>
      <c r="Q511" s="132" t="str">
        <f t="shared" si="72"/>
        <v>0.00</v>
      </c>
      <c r="R511" s="134"/>
      <c r="BD511" s="42"/>
      <c r="BE511" s="67"/>
      <c r="BF511" s="67"/>
      <c r="BM511" s="33"/>
    </row>
    <row r="512" spans="1:65" ht="15" x14ac:dyDescent="0.25">
      <c r="B512" s="132" t="s">
        <v>158</v>
      </c>
      <c r="C512" s="134"/>
      <c r="D512" s="91"/>
      <c r="E512" s="93"/>
      <c r="F512" s="91"/>
      <c r="G512" s="93"/>
      <c r="H512" s="88"/>
      <c r="I512" s="90"/>
      <c r="J512" s="88"/>
      <c r="K512" s="90"/>
      <c r="L512" s="88"/>
      <c r="M512" s="89"/>
      <c r="N512" s="90"/>
      <c r="O512" s="88"/>
      <c r="P512" s="90"/>
      <c r="Q512" s="132" t="str">
        <f t="shared" si="72"/>
        <v>0.00</v>
      </c>
      <c r="R512" s="134"/>
      <c r="BD512" s="42"/>
      <c r="BE512" s="67"/>
      <c r="BF512" s="67"/>
      <c r="BM512" s="33"/>
    </row>
    <row r="513" spans="1:65" ht="15" x14ac:dyDescent="0.25">
      <c r="B513" s="132" t="s">
        <v>168</v>
      </c>
      <c r="C513" s="134"/>
      <c r="D513" s="91"/>
      <c r="E513" s="93"/>
      <c r="F513" s="91"/>
      <c r="G513" s="93"/>
      <c r="H513" s="88"/>
      <c r="I513" s="90"/>
      <c r="J513" s="88"/>
      <c r="K513" s="90"/>
      <c r="L513" s="88"/>
      <c r="M513" s="89"/>
      <c r="N513" s="90"/>
      <c r="O513" s="88"/>
      <c r="P513" s="90"/>
      <c r="Q513" s="132" t="str">
        <f t="shared" si="72"/>
        <v>0.00</v>
      </c>
      <c r="R513" s="134"/>
      <c r="BD513" s="42"/>
      <c r="BE513" s="67"/>
      <c r="BF513" s="67"/>
      <c r="BM513" s="33"/>
    </row>
    <row r="514" spans="1:65" ht="15" x14ac:dyDescent="0.25">
      <c r="B514" s="132" t="s">
        <v>175</v>
      </c>
      <c r="C514" s="134"/>
      <c r="D514" s="91"/>
      <c r="E514" s="93"/>
      <c r="F514" s="91"/>
      <c r="G514" s="93"/>
      <c r="H514" s="88"/>
      <c r="I514" s="90"/>
      <c r="J514" s="88"/>
      <c r="K514" s="90"/>
      <c r="L514" s="88"/>
      <c r="M514" s="89"/>
      <c r="N514" s="90"/>
      <c r="O514" s="88"/>
      <c r="P514" s="90"/>
      <c r="Q514" s="132" t="str">
        <f t="shared" si="72"/>
        <v>0.00</v>
      </c>
      <c r="R514" s="134"/>
      <c r="BD514" s="42"/>
      <c r="BE514" s="67"/>
      <c r="BF514" s="67"/>
      <c r="BM514" s="33"/>
    </row>
    <row r="515" spans="1:65" ht="15" x14ac:dyDescent="0.25">
      <c r="A515" s="55" t="s">
        <v>760</v>
      </c>
      <c r="B515" s="217"/>
      <c r="C515" s="217"/>
      <c r="D515" s="142" t="s">
        <v>923</v>
      </c>
      <c r="E515" s="142"/>
      <c r="F515" s="217"/>
      <c r="G515" s="217"/>
      <c r="H515" s="107" t="str">
        <f>TEXT(SUMPRODUCT((H500:H514)*1),"0.00")</f>
        <v>30116562.00</v>
      </c>
      <c r="I515" s="108"/>
      <c r="J515" s="107" t="str">
        <f>TEXT(SUMPRODUCT((J500:J514)*1),"0.00")</f>
        <v>33288658.00</v>
      </c>
      <c r="K515" s="108"/>
      <c r="L515" s="107" t="str">
        <f>TEXT(SUMPRODUCT((L500:L514)*1),"0.00")</f>
        <v>0.00</v>
      </c>
      <c r="M515" s="166"/>
      <c r="N515" s="108"/>
      <c r="O515" s="107" t="str">
        <f>TEXT(SUMPRODUCT((O500:O514)*1),"0.00")</f>
        <v>0.00</v>
      </c>
      <c r="P515" s="108"/>
      <c r="Q515" s="107" t="str">
        <f>TEXT(SUMPRODUCT((Q500:Q514)*1),"0.00")</f>
        <v>63405220.00</v>
      </c>
      <c r="R515" s="108"/>
      <c r="AD515" s="41">
        <f>ROW()</f>
        <v>515</v>
      </c>
      <c r="BB515" s="41" t="s">
        <v>1570</v>
      </c>
      <c r="BC515" s="41" t="s">
        <v>461</v>
      </c>
      <c r="BD515" s="42" t="b">
        <v>0</v>
      </c>
      <c r="BE515" s="41" t="s">
        <v>75</v>
      </c>
      <c r="BF515" s="41" t="s">
        <v>75</v>
      </c>
      <c r="BG515" s="41" t="b">
        <v>0</v>
      </c>
      <c r="BH515" s="41" t="b">
        <v>0</v>
      </c>
      <c r="BK515" s="41" t="s">
        <v>463</v>
      </c>
      <c r="BL515" s="41" t="s">
        <v>463</v>
      </c>
      <c r="BM515" s="33"/>
    </row>
    <row r="516" spans="1:65" ht="15" x14ac:dyDescent="0.25">
      <c r="A516" s="55" t="s">
        <v>760</v>
      </c>
      <c r="AD516" s="41">
        <f>ROW()</f>
        <v>516</v>
      </c>
      <c r="BB516" s="41" t="s">
        <v>1571</v>
      </c>
      <c r="BC516" s="41" t="s">
        <v>348</v>
      </c>
      <c r="BD516" s="42" t="b">
        <v>1</v>
      </c>
      <c r="BE516" s="41" t="str">
        <f>E398</f>
        <v>0</v>
      </c>
      <c r="BF516" s="41" t="str">
        <f>""&amp;E398</f>
        <v>0</v>
      </c>
      <c r="BG516" s="41" t="s">
        <v>1406</v>
      </c>
      <c r="BH516" s="41" t="b">
        <v>0</v>
      </c>
      <c r="BK516" s="41" t="e">
        <f ca="1">_xlfn.FORMULATEXT(BE516)</f>
        <v>#N/A</v>
      </c>
      <c r="BL516" s="41" t="e">
        <f ca="1">_xlfn.FORMULATEXT(BE516)</f>
        <v>#N/A</v>
      </c>
      <c r="BM516" s="33"/>
    </row>
    <row r="517" spans="1:65" ht="15" x14ac:dyDescent="0.25">
      <c r="A517" s="55" t="s">
        <v>760</v>
      </c>
      <c r="B517" s="47" t="s">
        <v>1572</v>
      </c>
      <c r="N517" s="218">
        <v>5</v>
      </c>
      <c r="O517" s="219"/>
      <c r="P517" s="220"/>
      <c r="AD517" s="41">
        <f>ROW()</f>
        <v>517</v>
      </c>
      <c r="BB517" s="41" t="s">
        <v>1573</v>
      </c>
      <c r="BC517" s="41" t="s">
        <v>348</v>
      </c>
      <c r="BD517" s="42" t="b">
        <v>1</v>
      </c>
      <c r="BE517" s="41" t="str">
        <f>G398</f>
        <v>0</v>
      </c>
      <c r="BF517" s="41" t="str">
        <f>""&amp;G398</f>
        <v>0</v>
      </c>
      <c r="BG517" s="41" t="s">
        <v>1406</v>
      </c>
      <c r="BH517" s="41" t="b">
        <v>0</v>
      </c>
      <c r="BK517" s="41" t="e">
        <f ca="1">_xlfn.FORMULATEXT(BE517)</f>
        <v>#N/A</v>
      </c>
      <c r="BL517" s="41" t="e">
        <f ca="1">_xlfn.FORMULATEXT(BE517)</f>
        <v>#N/A</v>
      </c>
      <c r="BM517" s="33"/>
    </row>
    <row r="518" spans="1:65" ht="15" x14ac:dyDescent="0.25">
      <c r="A518" s="55" t="s">
        <v>760</v>
      </c>
      <c r="AD518" s="41">
        <f>ROW()</f>
        <v>518</v>
      </c>
      <c r="BB518" s="41" t="s">
        <v>1574</v>
      </c>
      <c r="BC518" s="41" t="s">
        <v>348</v>
      </c>
      <c r="BD518" s="42" t="b">
        <v>1</v>
      </c>
      <c r="BE518" s="41" t="str">
        <f>I398</f>
        <v>0</v>
      </c>
      <c r="BF518" s="41" t="str">
        <f>""&amp;I398</f>
        <v>0</v>
      </c>
      <c r="BG518" s="41" t="s">
        <v>1406</v>
      </c>
      <c r="BH518" s="41" t="b">
        <v>0</v>
      </c>
      <c r="BK518" s="41" t="e">
        <f ca="1">_xlfn.FORMULATEXT(BE518)</f>
        <v>#N/A</v>
      </c>
      <c r="BL518" s="41" t="e">
        <f ca="1">_xlfn.FORMULATEXT(BE518)</f>
        <v>#N/A</v>
      </c>
      <c r="BM518" s="33"/>
    </row>
    <row r="519" spans="1:65" ht="15" x14ac:dyDescent="0.25">
      <c r="A519" s="55" t="s">
        <v>760</v>
      </c>
      <c r="B519" s="112" t="s">
        <v>1541</v>
      </c>
      <c r="C519" s="112"/>
      <c r="D519" s="112" t="s">
        <v>1422</v>
      </c>
      <c r="E519" s="112"/>
      <c r="F519" s="112" t="s">
        <v>1424</v>
      </c>
      <c r="G519" s="112"/>
      <c r="H519" s="112" t="s">
        <v>1542</v>
      </c>
      <c r="I519" s="112"/>
      <c r="J519" s="112" t="s">
        <v>1543</v>
      </c>
      <c r="K519" s="112"/>
      <c r="L519" s="112" t="s">
        <v>1544</v>
      </c>
      <c r="M519" s="112"/>
      <c r="N519" s="112"/>
      <c r="O519" s="112" t="s">
        <v>75</v>
      </c>
      <c r="P519" s="112"/>
      <c r="Q519" s="112" t="s">
        <v>1545</v>
      </c>
      <c r="R519" s="112"/>
      <c r="AD519" s="41">
        <f>ROW()</f>
        <v>519</v>
      </c>
      <c r="BB519" s="41" t="s">
        <v>1575</v>
      </c>
      <c r="BC519" s="41" t="s">
        <v>348</v>
      </c>
      <c r="BD519" s="42" t="b">
        <v>1</v>
      </c>
      <c r="BE519" s="41" t="str">
        <f>K398</f>
        <v>0</v>
      </c>
      <c r="BF519" s="41" t="str">
        <f>""&amp;K398</f>
        <v>0</v>
      </c>
      <c r="BG519" s="41" t="s">
        <v>1406</v>
      </c>
      <c r="BH519" s="41" t="b">
        <v>0</v>
      </c>
      <c r="BK519" s="41" t="e">
        <f ca="1">_xlfn.FORMULATEXT(BE519)</f>
        <v>#N/A</v>
      </c>
      <c r="BL519" s="41" t="e">
        <f ca="1">_xlfn.FORMULATEXT(BE519)</f>
        <v>#N/A</v>
      </c>
      <c r="BM519" s="33"/>
    </row>
    <row r="520" spans="1:65" ht="15" x14ac:dyDescent="0.25">
      <c r="A520" s="55" t="s">
        <v>760</v>
      </c>
      <c r="B520" s="132" t="s">
        <v>44</v>
      </c>
      <c r="C520" s="134"/>
      <c r="D520" s="91" t="s">
        <v>1356</v>
      </c>
      <c r="E520" s="93"/>
      <c r="F520" s="91" t="s">
        <v>354</v>
      </c>
      <c r="G520" s="93"/>
      <c r="H520" s="88" t="s">
        <v>976</v>
      </c>
      <c r="I520" s="90"/>
      <c r="J520" s="88" t="s">
        <v>1977</v>
      </c>
      <c r="K520" s="90"/>
      <c r="L520" s="88" t="s">
        <v>976</v>
      </c>
      <c r="M520" s="89"/>
      <c r="N520" s="90"/>
      <c r="O520" s="88" t="s">
        <v>1978</v>
      </c>
      <c r="P520" s="90"/>
      <c r="Q520" s="132" t="str">
        <f t="shared" ref="Q520:Q534" si="73">TEXT(_xlfn.NUMBERVALUE(H520)+_xlfn.NUMBERVALUE(J520)+_xlfn.NUMBERVALUE(L520)+_xlfn.NUMBERVALUE(O520),"0.00")</f>
        <v>1500000.00</v>
      </c>
      <c r="R520" s="134"/>
      <c r="AD520" s="41">
        <f>ROW()</f>
        <v>520</v>
      </c>
      <c r="BB520" s="41" t="s">
        <v>1578</v>
      </c>
      <c r="BC520" s="41" t="s">
        <v>348</v>
      </c>
      <c r="BD520" s="42" t="b">
        <v>1</v>
      </c>
      <c r="BE520" s="41" t="str">
        <f>M398</f>
        <v>0</v>
      </c>
      <c r="BF520" s="41" t="str">
        <f>""&amp;M398</f>
        <v>0</v>
      </c>
      <c r="BG520" s="41" t="s">
        <v>1406</v>
      </c>
      <c r="BH520" s="41" t="b">
        <v>0</v>
      </c>
      <c r="BK520" s="41" t="e">
        <f ca="1">_xlfn.FORMULATEXT(BE520)</f>
        <v>#N/A</v>
      </c>
      <c r="BL520" s="41" t="e">
        <f ca="1">_xlfn.FORMULATEXT(BE520)</f>
        <v>#N/A</v>
      </c>
      <c r="BM520" s="33"/>
    </row>
    <row r="521" spans="1:65" ht="15" x14ac:dyDescent="0.25">
      <c r="B521" s="132" t="s">
        <v>28</v>
      </c>
      <c r="C521" s="134"/>
      <c r="D521" s="91" t="s">
        <v>1236</v>
      </c>
      <c r="E521" s="93"/>
      <c r="F521" s="91" t="s">
        <v>354</v>
      </c>
      <c r="G521" s="93"/>
      <c r="H521" s="88" t="s">
        <v>976</v>
      </c>
      <c r="I521" s="90"/>
      <c r="J521" s="88" t="s">
        <v>1977</v>
      </c>
      <c r="K521" s="90"/>
      <c r="L521" s="88" t="s">
        <v>976</v>
      </c>
      <c r="M521" s="89"/>
      <c r="N521" s="90"/>
      <c r="O521" s="88" t="s">
        <v>1978</v>
      </c>
      <c r="P521" s="90"/>
      <c r="Q521" s="132" t="str">
        <f t="shared" si="73"/>
        <v>1500000.00</v>
      </c>
      <c r="R521" s="134"/>
      <c r="BD521" s="42"/>
      <c r="BM521" s="33"/>
    </row>
    <row r="522" spans="1:65" ht="15" x14ac:dyDescent="0.25">
      <c r="B522" s="132" t="s">
        <v>40</v>
      </c>
      <c r="C522" s="134"/>
      <c r="D522" s="91" t="s">
        <v>900</v>
      </c>
      <c r="E522" s="93"/>
      <c r="F522" s="91" t="s">
        <v>354</v>
      </c>
      <c r="G522" s="93"/>
      <c r="H522" s="88" t="s">
        <v>976</v>
      </c>
      <c r="I522" s="90"/>
      <c r="J522" s="88" t="s">
        <v>1977</v>
      </c>
      <c r="K522" s="90"/>
      <c r="L522" s="88" t="s">
        <v>976</v>
      </c>
      <c r="M522" s="89"/>
      <c r="N522" s="90"/>
      <c r="O522" s="88" t="s">
        <v>1978</v>
      </c>
      <c r="P522" s="90"/>
      <c r="Q522" s="132" t="str">
        <f t="shared" si="73"/>
        <v>1500000.00</v>
      </c>
      <c r="R522" s="134"/>
      <c r="BD522" s="42"/>
      <c r="BM522" s="33"/>
    </row>
    <row r="523" spans="1:65" ht="15" x14ac:dyDescent="0.25">
      <c r="B523" s="132" t="s">
        <v>55</v>
      </c>
      <c r="C523" s="134"/>
      <c r="D523" s="91" t="s">
        <v>1524</v>
      </c>
      <c r="E523" s="93"/>
      <c r="F523" s="91" t="s">
        <v>354</v>
      </c>
      <c r="G523" s="93"/>
      <c r="H523" s="88" t="s">
        <v>976</v>
      </c>
      <c r="I523" s="90"/>
      <c r="J523" s="88" t="s">
        <v>976</v>
      </c>
      <c r="K523" s="90"/>
      <c r="L523" s="88" t="s">
        <v>976</v>
      </c>
      <c r="M523" s="89"/>
      <c r="N523" s="90"/>
      <c r="O523" s="88" t="s">
        <v>976</v>
      </c>
      <c r="P523" s="90"/>
      <c r="Q523" s="132" t="str">
        <f t="shared" si="73"/>
        <v>0.00</v>
      </c>
      <c r="R523" s="134"/>
      <c r="BD523" s="42"/>
      <c r="BM523" s="33"/>
    </row>
    <row r="524" spans="1:65" ht="15" x14ac:dyDescent="0.25">
      <c r="B524" s="132" t="s">
        <v>762</v>
      </c>
      <c r="C524" s="134"/>
      <c r="D524" s="91" t="s">
        <v>899</v>
      </c>
      <c r="E524" s="93"/>
      <c r="F524" s="91" t="s">
        <v>354</v>
      </c>
      <c r="G524" s="93"/>
      <c r="H524" s="88" t="s">
        <v>976</v>
      </c>
      <c r="I524" s="90"/>
      <c r="J524" s="88" t="s">
        <v>976</v>
      </c>
      <c r="K524" s="90"/>
      <c r="L524" s="88" t="s">
        <v>976</v>
      </c>
      <c r="M524" s="89"/>
      <c r="N524" s="90"/>
      <c r="O524" s="88" t="s">
        <v>976</v>
      </c>
      <c r="P524" s="90"/>
      <c r="Q524" s="132" t="str">
        <f t="shared" si="73"/>
        <v>0.00</v>
      </c>
      <c r="R524" s="134"/>
      <c r="BD524" s="42"/>
      <c r="BM524" s="33"/>
    </row>
    <row r="525" spans="1:65" ht="15" x14ac:dyDescent="0.25">
      <c r="B525" s="132" t="s">
        <v>36</v>
      </c>
      <c r="C525" s="134"/>
      <c r="D525" s="91"/>
      <c r="E525" s="93"/>
      <c r="F525" s="91"/>
      <c r="G525" s="93"/>
      <c r="H525" s="88"/>
      <c r="I525" s="90"/>
      <c r="J525" s="88"/>
      <c r="K525" s="90"/>
      <c r="L525" s="88"/>
      <c r="M525" s="89"/>
      <c r="N525" s="90"/>
      <c r="O525" s="88"/>
      <c r="P525" s="90"/>
      <c r="Q525" s="132" t="str">
        <f t="shared" si="73"/>
        <v>0.00</v>
      </c>
      <c r="R525" s="134"/>
      <c r="BD525" s="42"/>
      <c r="BM525" s="33"/>
    </row>
    <row r="526" spans="1:65" ht="15" x14ac:dyDescent="0.25">
      <c r="B526" s="132" t="s">
        <v>759</v>
      </c>
      <c r="C526" s="134"/>
      <c r="D526" s="91"/>
      <c r="E526" s="93"/>
      <c r="F526" s="91"/>
      <c r="G526" s="93"/>
      <c r="H526" s="88"/>
      <c r="I526" s="90"/>
      <c r="J526" s="88"/>
      <c r="K526" s="90"/>
      <c r="L526" s="88"/>
      <c r="M526" s="89"/>
      <c r="N526" s="90"/>
      <c r="O526" s="88"/>
      <c r="P526" s="90"/>
      <c r="Q526" s="132" t="str">
        <f t="shared" si="73"/>
        <v>0.00</v>
      </c>
      <c r="R526" s="134"/>
      <c r="BD526" s="42"/>
      <c r="BM526" s="33"/>
    </row>
    <row r="527" spans="1:65" ht="15" x14ac:dyDescent="0.25">
      <c r="B527" s="132" t="s">
        <v>1413</v>
      </c>
      <c r="C527" s="134"/>
      <c r="D527" s="91"/>
      <c r="E527" s="93"/>
      <c r="F527" s="91"/>
      <c r="G527" s="93"/>
      <c r="H527" s="88"/>
      <c r="I527" s="90"/>
      <c r="J527" s="88"/>
      <c r="K527" s="90"/>
      <c r="L527" s="88"/>
      <c r="M527" s="89"/>
      <c r="N527" s="90"/>
      <c r="O527" s="88"/>
      <c r="P527" s="90"/>
      <c r="Q527" s="132" t="str">
        <f t="shared" si="73"/>
        <v>0.00</v>
      </c>
      <c r="R527" s="134"/>
      <c r="BD527" s="42"/>
      <c r="BM527" s="33"/>
    </row>
    <row r="528" spans="1:65" ht="15" x14ac:dyDescent="0.25">
      <c r="B528" s="132" t="s">
        <v>69</v>
      </c>
      <c r="C528" s="134"/>
      <c r="D528" s="91"/>
      <c r="E528" s="93"/>
      <c r="F528" s="91"/>
      <c r="G528" s="93"/>
      <c r="H528" s="88"/>
      <c r="I528" s="90"/>
      <c r="J528" s="88"/>
      <c r="K528" s="90"/>
      <c r="L528" s="88"/>
      <c r="M528" s="89"/>
      <c r="N528" s="90"/>
      <c r="O528" s="88"/>
      <c r="P528" s="90"/>
      <c r="Q528" s="132" t="str">
        <f t="shared" si="73"/>
        <v>0.00</v>
      </c>
      <c r="R528" s="134"/>
      <c r="BD528" s="42"/>
      <c r="BM528" s="33"/>
    </row>
    <row r="529" spans="1:65" ht="15" x14ac:dyDescent="0.25">
      <c r="B529" s="132" t="s">
        <v>107</v>
      </c>
      <c r="C529" s="134"/>
      <c r="D529" s="91"/>
      <c r="E529" s="93"/>
      <c r="F529" s="91"/>
      <c r="G529" s="93"/>
      <c r="H529" s="88"/>
      <c r="I529" s="90"/>
      <c r="J529" s="88"/>
      <c r="K529" s="90"/>
      <c r="L529" s="88"/>
      <c r="M529" s="89"/>
      <c r="N529" s="90"/>
      <c r="O529" s="88"/>
      <c r="P529" s="90"/>
      <c r="Q529" s="132" t="str">
        <f t="shared" si="73"/>
        <v>0.00</v>
      </c>
      <c r="R529" s="134"/>
      <c r="BD529" s="42"/>
      <c r="BM529" s="33"/>
    </row>
    <row r="530" spans="1:65" ht="15" x14ac:dyDescent="0.25">
      <c r="B530" s="132" t="s">
        <v>128</v>
      </c>
      <c r="C530" s="134"/>
      <c r="D530" s="91"/>
      <c r="E530" s="93"/>
      <c r="F530" s="91"/>
      <c r="G530" s="93"/>
      <c r="H530" s="88"/>
      <c r="I530" s="90"/>
      <c r="J530" s="88"/>
      <c r="K530" s="90"/>
      <c r="L530" s="88"/>
      <c r="M530" s="89"/>
      <c r="N530" s="90"/>
      <c r="O530" s="88"/>
      <c r="P530" s="90"/>
      <c r="Q530" s="132" t="str">
        <f t="shared" si="73"/>
        <v>0.00</v>
      </c>
      <c r="R530" s="134"/>
      <c r="BD530" s="42"/>
      <c r="BM530" s="33"/>
    </row>
    <row r="531" spans="1:65" ht="15" x14ac:dyDescent="0.25">
      <c r="B531" s="132" t="s">
        <v>144</v>
      </c>
      <c r="C531" s="134"/>
      <c r="D531" s="91"/>
      <c r="E531" s="93"/>
      <c r="F531" s="91"/>
      <c r="G531" s="93"/>
      <c r="H531" s="88"/>
      <c r="I531" s="90"/>
      <c r="J531" s="88"/>
      <c r="K531" s="90"/>
      <c r="L531" s="88"/>
      <c r="M531" s="89"/>
      <c r="N531" s="90"/>
      <c r="O531" s="88"/>
      <c r="P531" s="90"/>
      <c r="Q531" s="132" t="str">
        <f t="shared" si="73"/>
        <v>0.00</v>
      </c>
      <c r="R531" s="134"/>
      <c r="BD531" s="42"/>
      <c r="BM531" s="33"/>
    </row>
    <row r="532" spans="1:65" ht="15" x14ac:dyDescent="0.25">
      <c r="B532" s="132" t="s">
        <v>158</v>
      </c>
      <c r="C532" s="134"/>
      <c r="D532" s="91"/>
      <c r="E532" s="93"/>
      <c r="F532" s="91"/>
      <c r="G532" s="93"/>
      <c r="H532" s="88"/>
      <c r="I532" s="90"/>
      <c r="J532" s="88"/>
      <c r="K532" s="90"/>
      <c r="L532" s="88"/>
      <c r="M532" s="89"/>
      <c r="N532" s="90"/>
      <c r="O532" s="88"/>
      <c r="P532" s="90"/>
      <c r="Q532" s="132" t="str">
        <f t="shared" si="73"/>
        <v>0.00</v>
      </c>
      <c r="R532" s="134"/>
      <c r="BD532" s="42"/>
      <c r="BM532" s="33"/>
    </row>
    <row r="533" spans="1:65" ht="15" x14ac:dyDescent="0.25">
      <c r="B533" s="132" t="s">
        <v>168</v>
      </c>
      <c r="C533" s="134"/>
      <c r="D533" s="91"/>
      <c r="E533" s="93"/>
      <c r="F533" s="91"/>
      <c r="G533" s="93"/>
      <c r="H533" s="88"/>
      <c r="I533" s="90"/>
      <c r="J533" s="88"/>
      <c r="K533" s="90"/>
      <c r="L533" s="88"/>
      <c r="M533" s="89"/>
      <c r="N533" s="90"/>
      <c r="O533" s="88"/>
      <c r="P533" s="90"/>
      <c r="Q533" s="132" t="str">
        <f t="shared" si="73"/>
        <v>0.00</v>
      </c>
      <c r="R533" s="134"/>
      <c r="BD533" s="42"/>
      <c r="BM533" s="33"/>
    </row>
    <row r="534" spans="1:65" ht="15" x14ac:dyDescent="0.25">
      <c r="B534" s="132" t="s">
        <v>175</v>
      </c>
      <c r="C534" s="134"/>
      <c r="D534" s="91"/>
      <c r="E534" s="93"/>
      <c r="F534" s="91"/>
      <c r="G534" s="93"/>
      <c r="H534" s="88"/>
      <c r="I534" s="90"/>
      <c r="J534" s="88"/>
      <c r="K534" s="90"/>
      <c r="L534" s="88"/>
      <c r="M534" s="89"/>
      <c r="N534" s="90"/>
      <c r="O534" s="88"/>
      <c r="P534" s="90"/>
      <c r="Q534" s="132" t="str">
        <f t="shared" si="73"/>
        <v>0.00</v>
      </c>
      <c r="R534" s="134"/>
      <c r="BD534" s="42"/>
      <c r="BM534" s="33"/>
    </row>
    <row r="535" spans="1:65" ht="15" x14ac:dyDescent="0.25">
      <c r="A535" s="55" t="s">
        <v>760</v>
      </c>
      <c r="B535" s="217"/>
      <c r="C535" s="217"/>
      <c r="D535" s="142" t="s">
        <v>923</v>
      </c>
      <c r="E535" s="142"/>
      <c r="F535" s="217"/>
      <c r="G535" s="217"/>
      <c r="H535" s="107" t="str">
        <f>TEXT(SUMPRODUCT((H520:H534)*1),"0.00")</f>
        <v>0.00</v>
      </c>
      <c r="I535" s="108"/>
      <c r="J535" s="107" t="str">
        <f>TEXT(SUMPRODUCT((J520:J534)*1),"0.00")</f>
        <v>3000000.00</v>
      </c>
      <c r="K535" s="108"/>
      <c r="L535" s="107" t="str">
        <f>TEXT(SUMPRODUCT((L520:L534)*1),"0.00")</f>
        <v>0.00</v>
      </c>
      <c r="M535" s="166"/>
      <c r="N535" s="108"/>
      <c r="O535" s="107" t="str">
        <f>TEXT(SUMPRODUCT((O520:O534)*1),"0.00")</f>
        <v>1500000.00</v>
      </c>
      <c r="P535" s="108"/>
      <c r="Q535" s="107" t="str">
        <f>TEXT(SUMPRODUCT((Q520:Q534)*1),"0.00")</f>
        <v>4500000.00</v>
      </c>
      <c r="R535" s="108"/>
      <c r="AD535" s="41">
        <f>ROW()</f>
        <v>535</v>
      </c>
      <c r="BB535" s="41" t="s">
        <v>1584</v>
      </c>
      <c r="BC535" s="41" t="s">
        <v>348</v>
      </c>
      <c r="BD535" s="42" t="b">
        <v>1</v>
      </c>
      <c r="BE535" s="41" t="str">
        <f>O398</f>
        <v>0</v>
      </c>
      <c r="BF535" s="41" t="str">
        <f>""&amp;O398</f>
        <v>0</v>
      </c>
      <c r="BG535" s="41" t="s">
        <v>1406</v>
      </c>
      <c r="BH535" s="41" t="b">
        <v>0</v>
      </c>
      <c r="BK535" s="41" t="e">
        <f ca="1">_xlfn.FORMULATEXT(BE535)</f>
        <v>#N/A</v>
      </c>
      <c r="BL535" s="41" t="e">
        <f ca="1">_xlfn.FORMULATEXT(BE535)</f>
        <v>#N/A</v>
      </c>
      <c r="BM535" s="33"/>
    </row>
    <row r="536" spans="1:65" ht="15" x14ac:dyDescent="0.25">
      <c r="AD536" s="41">
        <f>ROW()</f>
        <v>536</v>
      </c>
      <c r="BB536" s="60" t="s">
        <v>1585</v>
      </c>
      <c r="BC536" s="41" t="s">
        <v>461</v>
      </c>
      <c r="BD536" s="42" t="b">
        <v>0</v>
      </c>
      <c r="BE536" s="41" t="s">
        <v>684</v>
      </c>
      <c r="BF536" s="41" t="s">
        <v>684</v>
      </c>
      <c r="BG536" s="41" t="b">
        <v>0</v>
      </c>
      <c r="BH536" s="41" t="b">
        <v>0</v>
      </c>
      <c r="BK536" s="41" t="s">
        <v>463</v>
      </c>
      <c r="BL536" s="41" t="s">
        <v>463</v>
      </c>
    </row>
    <row r="537" spans="1:65" ht="15" x14ac:dyDescent="0.25">
      <c r="B537" s="45" t="s">
        <v>1586</v>
      </c>
      <c r="AD537" s="41">
        <f>ROW()</f>
        <v>537</v>
      </c>
      <c r="BB537" s="41" t="s">
        <v>1587</v>
      </c>
      <c r="BC537" s="41" t="s">
        <v>461</v>
      </c>
      <c r="BD537" s="42" t="b">
        <v>0</v>
      </c>
      <c r="BE537" s="41" t="s">
        <v>923</v>
      </c>
      <c r="BF537" s="41" t="s">
        <v>923</v>
      </c>
      <c r="BG537" s="41" t="b">
        <v>0</v>
      </c>
      <c r="BH537" s="41" t="b">
        <v>0</v>
      </c>
      <c r="BK537" s="41" t="s">
        <v>463</v>
      </c>
      <c r="BL537" s="41" t="s">
        <v>463</v>
      </c>
    </row>
    <row r="538" spans="1:65" ht="15" x14ac:dyDescent="0.25">
      <c r="AD538" s="41">
        <f>ROW()</f>
        <v>538</v>
      </c>
      <c r="BB538" s="41" t="s">
        <v>1588</v>
      </c>
      <c r="BC538" s="41" t="s">
        <v>348</v>
      </c>
      <c r="BD538" s="42" t="b">
        <v>1</v>
      </c>
      <c r="BE538" s="43" t="str">
        <f t="shared" ref="BE538:BE549" si="74">J159</f>
        <v>10000.00</v>
      </c>
      <c r="BF538" s="41" t="str">
        <f t="shared" ref="BF538:BF549" si="75">""&amp;J159</f>
        <v>10000.00</v>
      </c>
      <c r="BG538" s="41" t="b">
        <v>0</v>
      </c>
      <c r="BH538" s="41" t="b">
        <v>0</v>
      </c>
      <c r="BK538" s="41" t="e">
        <f t="shared" ref="BK538:BK551" ca="1" si="76">_xlfn.FORMULATEXT(BE538)</f>
        <v>#N/A</v>
      </c>
      <c r="BL538" s="41" t="e">
        <f t="shared" ref="BL538:BL551" ca="1" si="77">_xlfn.FORMULATEXT(BE538)</f>
        <v>#N/A</v>
      </c>
    </row>
    <row r="539" spans="1:65" ht="15" x14ac:dyDescent="0.25">
      <c r="B539" s="55" t="s">
        <v>1355</v>
      </c>
      <c r="AA539" s="78">
        <v>1</v>
      </c>
      <c r="AB539" s="41">
        <f>IF(AC539="Y",1,2)</f>
        <v>1</v>
      </c>
      <c r="AC539" s="41" t="s">
        <v>542</v>
      </c>
      <c r="AD539" s="41">
        <f>ROW()</f>
        <v>539</v>
      </c>
      <c r="BB539" s="41" t="s">
        <v>1590</v>
      </c>
      <c r="BC539" s="41" t="s">
        <v>348</v>
      </c>
      <c r="BD539" s="42" t="b">
        <v>1</v>
      </c>
      <c r="BE539" s="43" t="str">
        <f t="shared" si="74"/>
        <v>0.00</v>
      </c>
      <c r="BF539" s="41" t="str">
        <f t="shared" si="75"/>
        <v>0.00</v>
      </c>
      <c r="BG539" s="41" t="b">
        <v>0</v>
      </c>
      <c r="BH539" s="41" t="b">
        <v>0</v>
      </c>
      <c r="BK539" s="41" t="e">
        <f t="shared" ca="1" si="76"/>
        <v>#N/A</v>
      </c>
      <c r="BL539" s="41" t="e">
        <f t="shared" ca="1" si="77"/>
        <v>#N/A</v>
      </c>
    </row>
    <row r="540" spans="1:65" ht="15" hidden="1" x14ac:dyDescent="0.25">
      <c r="A540" s="55" t="s">
        <v>760</v>
      </c>
      <c r="AD540" s="41">
        <f>ROW()</f>
        <v>540</v>
      </c>
      <c r="BB540" s="41" t="s">
        <v>1592</v>
      </c>
      <c r="BC540" s="41" t="s">
        <v>348</v>
      </c>
      <c r="BD540" s="42" t="b">
        <v>1</v>
      </c>
      <c r="BE540" s="43" t="str">
        <f t="shared" si="74"/>
        <v>0.00</v>
      </c>
      <c r="BF540" s="41" t="str">
        <f t="shared" si="75"/>
        <v>0.00</v>
      </c>
      <c r="BG540" s="41" t="b">
        <v>0</v>
      </c>
      <c r="BH540" s="41" t="b">
        <v>0</v>
      </c>
      <c r="BK540" s="41" t="e">
        <f t="shared" ca="1" si="76"/>
        <v>#N/A</v>
      </c>
      <c r="BL540" s="41" t="e">
        <f t="shared" ca="1" si="77"/>
        <v>#N/A</v>
      </c>
    </row>
    <row r="541" spans="1:65" ht="15" hidden="1" x14ac:dyDescent="0.25">
      <c r="A541" s="55" t="s">
        <v>760</v>
      </c>
      <c r="B541" s="73" t="s">
        <v>1593</v>
      </c>
      <c r="AD541" s="41">
        <f>ROW()</f>
        <v>541</v>
      </c>
      <c r="BB541" s="41" t="s">
        <v>1594</v>
      </c>
      <c r="BC541" s="41" t="s">
        <v>348</v>
      </c>
      <c r="BD541" s="42" t="b">
        <v>1</v>
      </c>
      <c r="BE541" s="43" t="str">
        <f t="shared" si="74"/>
        <v>0.00</v>
      </c>
      <c r="BF541" s="41" t="str">
        <f t="shared" si="75"/>
        <v>0.00</v>
      </c>
      <c r="BG541" s="41" t="b">
        <v>0</v>
      </c>
      <c r="BH541" s="41" t="b">
        <v>0</v>
      </c>
      <c r="BK541" s="41" t="e">
        <f t="shared" ca="1" si="76"/>
        <v>#N/A</v>
      </c>
      <c r="BL541" s="41" t="e">
        <f t="shared" ca="1" si="77"/>
        <v>#N/A</v>
      </c>
    </row>
    <row r="542" spans="1:65" ht="15" hidden="1" x14ac:dyDescent="0.25">
      <c r="A542" s="55" t="s">
        <v>760</v>
      </c>
      <c r="B542" s="126"/>
      <c r="C542" s="127"/>
      <c r="D542" s="127"/>
      <c r="E542" s="127"/>
      <c r="F542" s="127"/>
      <c r="G542" s="127"/>
      <c r="H542" s="127"/>
      <c r="I542" s="127"/>
      <c r="J542" s="128"/>
      <c r="AD542" s="41">
        <f>ROW()</f>
        <v>542</v>
      </c>
      <c r="BB542" s="41" t="s">
        <v>1595</v>
      </c>
      <c r="BC542" s="41" t="s">
        <v>348</v>
      </c>
      <c r="BD542" s="42" t="b">
        <v>1</v>
      </c>
      <c r="BE542" s="43" t="str">
        <f t="shared" si="74"/>
        <v>0.00</v>
      </c>
      <c r="BF542" s="41" t="str">
        <f t="shared" si="75"/>
        <v>0.00</v>
      </c>
      <c r="BG542" s="41" t="b">
        <v>0</v>
      </c>
      <c r="BH542" s="41" t="b">
        <v>0</v>
      </c>
      <c r="BK542" s="41" t="e">
        <f t="shared" ca="1" si="76"/>
        <v>#N/A</v>
      </c>
      <c r="BL542" s="41" t="e">
        <f t="shared" ca="1" si="77"/>
        <v>#N/A</v>
      </c>
    </row>
    <row r="543" spans="1:65" ht="15" x14ac:dyDescent="0.25">
      <c r="AD543" s="41">
        <f>ROW()</f>
        <v>543</v>
      </c>
      <c r="BB543" s="41" t="s">
        <v>1596</v>
      </c>
      <c r="BC543" s="41" t="s">
        <v>348</v>
      </c>
      <c r="BD543" s="42" t="b">
        <v>1</v>
      </c>
      <c r="BE543" s="43" t="str">
        <f t="shared" si="74"/>
        <v>0.00</v>
      </c>
      <c r="BF543" s="41" t="str">
        <f t="shared" si="75"/>
        <v>0.00</v>
      </c>
      <c r="BG543" s="41" t="b">
        <v>0</v>
      </c>
      <c r="BH543" s="41" t="b">
        <v>0</v>
      </c>
      <c r="BK543" s="41" t="e">
        <f t="shared" ca="1" si="76"/>
        <v>#N/A</v>
      </c>
      <c r="BL543" s="41" t="e">
        <f t="shared" ca="1" si="77"/>
        <v>#N/A</v>
      </c>
    </row>
    <row r="544" spans="1:65" ht="15" x14ac:dyDescent="0.25">
      <c r="B544" s="45" t="s">
        <v>1597</v>
      </c>
      <c r="AD544" s="41">
        <f>ROW()</f>
        <v>544</v>
      </c>
      <c r="BB544" s="41" t="s">
        <v>1598</v>
      </c>
      <c r="BC544" s="41" t="s">
        <v>348</v>
      </c>
      <c r="BD544" s="42" t="b">
        <v>1</v>
      </c>
      <c r="BE544" s="43" t="str">
        <f t="shared" si="74"/>
        <v>0.00</v>
      </c>
      <c r="BF544" s="41" t="str">
        <f t="shared" si="75"/>
        <v>0.00</v>
      </c>
      <c r="BG544" s="41" t="b">
        <v>0</v>
      </c>
      <c r="BH544" s="41" t="b">
        <v>0</v>
      </c>
      <c r="BK544" s="41" t="e">
        <f t="shared" ca="1" si="76"/>
        <v>#N/A</v>
      </c>
      <c r="BL544" s="41" t="e">
        <f t="shared" ca="1" si="77"/>
        <v>#N/A</v>
      </c>
    </row>
    <row r="545" spans="2:64" ht="15" x14ac:dyDescent="0.25">
      <c r="AD545" s="41">
        <f>ROW()</f>
        <v>545</v>
      </c>
      <c r="BB545" s="41" t="s">
        <v>1599</v>
      </c>
      <c r="BC545" s="41" t="s">
        <v>348</v>
      </c>
      <c r="BD545" s="42" t="b">
        <v>1</v>
      </c>
      <c r="BE545" s="43" t="str">
        <f t="shared" si="74"/>
        <v>0.00</v>
      </c>
      <c r="BF545" s="41" t="str">
        <f t="shared" si="75"/>
        <v>0.00</v>
      </c>
      <c r="BG545" s="41" t="b">
        <v>0</v>
      </c>
      <c r="BH545" s="41" t="b">
        <v>0</v>
      </c>
      <c r="BK545" s="41" t="e">
        <f t="shared" ca="1" si="76"/>
        <v>#N/A</v>
      </c>
      <c r="BL545" s="41" t="e">
        <f t="shared" ca="1" si="77"/>
        <v>#N/A</v>
      </c>
    </row>
    <row r="546" spans="2:64" ht="15" x14ac:dyDescent="0.25">
      <c r="B546" s="55" t="s">
        <v>1359</v>
      </c>
      <c r="L546" s="55"/>
      <c r="AA546" s="74">
        <v>2</v>
      </c>
      <c r="AD546" s="41">
        <f>ROW()</f>
        <v>546</v>
      </c>
      <c r="BB546" s="41" t="s">
        <v>1600</v>
      </c>
      <c r="BC546" s="41" t="s">
        <v>348</v>
      </c>
      <c r="BD546" s="42" t="b">
        <v>1</v>
      </c>
      <c r="BE546" s="43" t="str">
        <f t="shared" si="74"/>
        <v>0.00</v>
      </c>
      <c r="BF546" s="41" t="str">
        <f t="shared" si="75"/>
        <v>0.00</v>
      </c>
      <c r="BG546" s="41" t="b">
        <v>0</v>
      </c>
      <c r="BH546" s="41" t="b">
        <v>0</v>
      </c>
      <c r="BK546" s="41" t="e">
        <f t="shared" ca="1" si="76"/>
        <v>#N/A</v>
      </c>
      <c r="BL546" s="41" t="e">
        <f t="shared" ca="1" si="77"/>
        <v>#N/A</v>
      </c>
    </row>
    <row r="547" spans="2:64" ht="15" x14ac:dyDescent="0.25">
      <c r="AD547" s="41">
        <f>ROW()</f>
        <v>547</v>
      </c>
      <c r="BB547" s="41" t="s">
        <v>1601</v>
      </c>
      <c r="BC547" s="41" t="s">
        <v>348</v>
      </c>
      <c r="BD547" s="42" t="b">
        <v>1</v>
      </c>
      <c r="BE547" s="43" t="str">
        <f t="shared" si="74"/>
        <v>0.00</v>
      </c>
      <c r="BF547" s="41" t="str">
        <f t="shared" si="75"/>
        <v>0.00</v>
      </c>
      <c r="BG547" s="41" t="b">
        <v>0</v>
      </c>
      <c r="BH547" s="41" t="b">
        <v>0</v>
      </c>
      <c r="BK547" s="41" t="e">
        <f t="shared" ca="1" si="76"/>
        <v>#N/A</v>
      </c>
      <c r="BL547" s="41" t="e">
        <f t="shared" ca="1" si="77"/>
        <v>#N/A</v>
      </c>
    </row>
    <row r="548" spans="2:64" ht="15" x14ac:dyDescent="0.25">
      <c r="B548" s="55" t="s">
        <v>1602</v>
      </c>
      <c r="N548" s="88"/>
      <c r="O548" s="89"/>
      <c r="P548" s="90"/>
      <c r="AD548" s="41">
        <f>ROW()</f>
        <v>548</v>
      </c>
      <c r="BB548" s="41" t="s">
        <v>1603</v>
      </c>
      <c r="BC548" s="41" t="s">
        <v>348</v>
      </c>
      <c r="BD548" s="42" t="b">
        <v>1</v>
      </c>
      <c r="BE548" s="43" t="str">
        <f t="shared" si="74"/>
        <v>0.00</v>
      </c>
      <c r="BF548" s="41" t="str">
        <f t="shared" si="75"/>
        <v>0.00</v>
      </c>
      <c r="BG548" s="41" t="b">
        <v>0</v>
      </c>
      <c r="BH548" s="41" t="b">
        <v>0</v>
      </c>
      <c r="BK548" s="41" t="e">
        <f t="shared" ca="1" si="76"/>
        <v>#N/A</v>
      </c>
      <c r="BL548" s="41" t="e">
        <f t="shared" ca="1" si="77"/>
        <v>#N/A</v>
      </c>
    </row>
    <row r="549" spans="2:64" ht="14.45" customHeight="1" x14ac:dyDescent="0.25">
      <c r="AD549" s="41">
        <f>ROW()</f>
        <v>549</v>
      </c>
      <c r="BB549" s="41" t="s">
        <v>1604</v>
      </c>
      <c r="BC549" s="41" t="s">
        <v>348</v>
      </c>
      <c r="BD549" s="42" t="b">
        <v>1</v>
      </c>
      <c r="BE549" s="43" t="str">
        <f t="shared" si="74"/>
        <v>0.00</v>
      </c>
      <c r="BF549" s="41" t="str">
        <f t="shared" si="75"/>
        <v>0.00</v>
      </c>
      <c r="BG549" s="41" t="b">
        <v>0</v>
      </c>
      <c r="BH549" s="41" t="b">
        <v>0</v>
      </c>
      <c r="BK549" s="41" t="e">
        <f t="shared" ca="1" si="76"/>
        <v>#N/A</v>
      </c>
      <c r="BL549" s="41" t="e">
        <f t="shared" ca="1" si="77"/>
        <v>#N/A</v>
      </c>
    </row>
    <row r="550" spans="2:64" ht="44.1" customHeight="1" x14ac:dyDescent="0.25">
      <c r="B550" s="109" t="s">
        <v>1605</v>
      </c>
      <c r="C550" s="109"/>
      <c r="D550" s="109"/>
      <c r="E550" s="109" t="s">
        <v>1606</v>
      </c>
      <c r="F550" s="109"/>
      <c r="G550" s="109"/>
      <c r="H550" s="109" t="s">
        <v>1607</v>
      </c>
      <c r="I550" s="109"/>
      <c r="J550" s="109"/>
      <c r="K550" s="109" t="s">
        <v>1608</v>
      </c>
      <c r="L550" s="109"/>
      <c r="M550" s="109"/>
      <c r="N550" s="109" t="s">
        <v>1609</v>
      </c>
      <c r="O550" s="109"/>
      <c r="P550" s="109"/>
      <c r="Q550" s="109" t="s">
        <v>1610</v>
      </c>
      <c r="R550" s="109"/>
      <c r="S550" s="109"/>
      <c r="AD550" s="41">
        <f>ROW()</f>
        <v>550</v>
      </c>
      <c r="BB550" s="41" t="s">
        <v>1611</v>
      </c>
      <c r="BC550" s="41" t="s">
        <v>348</v>
      </c>
      <c r="BD550" s="42" t="b">
        <v>1</v>
      </c>
      <c r="BE550" s="43" t="str">
        <f>J172</f>
        <v>0.00</v>
      </c>
      <c r="BF550" s="41" t="str">
        <f>""&amp;J172</f>
        <v>0.00</v>
      </c>
      <c r="BG550" s="41" t="b">
        <v>0</v>
      </c>
      <c r="BH550" s="41" t="b">
        <v>0</v>
      </c>
      <c r="BK550" s="41" t="e">
        <f t="shared" ca="1" si="76"/>
        <v>#N/A</v>
      </c>
      <c r="BL550" s="41" t="e">
        <f t="shared" ca="1" si="77"/>
        <v>#N/A</v>
      </c>
    </row>
    <row r="551" spans="2:64" ht="15" x14ac:dyDescent="0.25">
      <c r="B551" s="91"/>
      <c r="C551" s="92"/>
      <c r="D551" s="93"/>
      <c r="E551" s="91"/>
      <c r="F551" s="92"/>
      <c r="G551" s="93"/>
      <c r="H551" s="91"/>
      <c r="I551" s="92"/>
      <c r="J551" s="93"/>
      <c r="K551" s="91"/>
      <c r="L551" s="92"/>
      <c r="M551" s="93"/>
      <c r="N551" s="91"/>
      <c r="O551" s="92"/>
      <c r="P551" s="93"/>
      <c r="Q551" s="91"/>
      <c r="R551" s="92"/>
      <c r="S551" s="93"/>
      <c r="AD551" s="41">
        <f>ROW()</f>
        <v>551</v>
      </c>
      <c r="BB551" s="41" t="s">
        <v>1613</v>
      </c>
      <c r="BC551" s="41" t="s">
        <v>348</v>
      </c>
      <c r="BD551" s="42" t="b">
        <v>1</v>
      </c>
      <c r="BE551" s="43" t="str">
        <f>J173</f>
        <v>0.00</v>
      </c>
      <c r="BF551" s="41" t="str">
        <f>""&amp;J173</f>
        <v>0.00</v>
      </c>
      <c r="BG551" s="41" t="b">
        <v>0</v>
      </c>
      <c r="BH551" s="41" t="b">
        <v>0</v>
      </c>
      <c r="BK551" s="41" t="e">
        <f t="shared" ca="1" si="76"/>
        <v>#N/A</v>
      </c>
      <c r="BL551" s="41" t="e">
        <f t="shared" ca="1" si="77"/>
        <v>#N/A</v>
      </c>
    </row>
    <row r="552" spans="2:64" ht="15" x14ac:dyDescent="0.25">
      <c r="B552" s="91"/>
      <c r="C552" s="92"/>
      <c r="D552" s="93"/>
      <c r="E552" s="91"/>
      <c r="F552" s="92"/>
      <c r="G552" s="93"/>
      <c r="H552" s="91"/>
      <c r="I552" s="92"/>
      <c r="J552" s="93"/>
      <c r="K552" s="91"/>
      <c r="L552" s="92"/>
      <c r="M552" s="93"/>
      <c r="N552" s="91"/>
      <c r="O552" s="92"/>
      <c r="P552" s="93"/>
      <c r="Q552" s="91"/>
      <c r="R552" s="92"/>
      <c r="S552" s="93"/>
      <c r="BD552" s="42"/>
      <c r="BE552" s="43"/>
    </row>
    <row r="553" spans="2:64" ht="15" x14ac:dyDescent="0.25">
      <c r="B553" s="91"/>
      <c r="C553" s="92"/>
      <c r="D553" s="93"/>
      <c r="E553" s="91"/>
      <c r="F553" s="92"/>
      <c r="G553" s="93"/>
      <c r="H553" s="91"/>
      <c r="I553" s="92"/>
      <c r="J553" s="93"/>
      <c r="K553" s="91"/>
      <c r="L553" s="92"/>
      <c r="M553" s="93"/>
      <c r="N553" s="91"/>
      <c r="O553" s="92"/>
      <c r="P553" s="93"/>
      <c r="Q553" s="91"/>
      <c r="R553" s="92"/>
      <c r="S553" s="93"/>
      <c r="BD553" s="42"/>
      <c r="BE553" s="43"/>
    </row>
    <row r="554" spans="2:64" ht="15" x14ac:dyDescent="0.25">
      <c r="B554" s="91"/>
      <c r="C554" s="92"/>
      <c r="D554" s="93"/>
      <c r="E554" s="91"/>
      <c r="F554" s="92"/>
      <c r="G554" s="93"/>
      <c r="H554" s="91"/>
      <c r="I554" s="92"/>
      <c r="J554" s="93"/>
      <c r="K554" s="91"/>
      <c r="L554" s="92"/>
      <c r="M554" s="93"/>
      <c r="N554" s="91"/>
      <c r="O554" s="92"/>
      <c r="P554" s="93"/>
      <c r="Q554" s="91"/>
      <c r="R554" s="92"/>
      <c r="S554" s="93"/>
      <c r="BD554" s="42"/>
      <c r="BE554" s="43"/>
    </row>
    <row r="555" spans="2:64" ht="15" x14ac:dyDescent="0.25">
      <c r="B555" s="91"/>
      <c r="C555" s="92"/>
      <c r="D555" s="93"/>
      <c r="E555" s="91"/>
      <c r="F555" s="92"/>
      <c r="G555" s="93"/>
      <c r="H555" s="91"/>
      <c r="I555" s="92"/>
      <c r="J555" s="93"/>
      <c r="K555" s="91"/>
      <c r="L555" s="92"/>
      <c r="M555" s="93"/>
      <c r="N555" s="91"/>
      <c r="O555" s="92"/>
      <c r="P555" s="93"/>
      <c r="Q555" s="91"/>
      <c r="R555" s="92"/>
      <c r="S555" s="93"/>
      <c r="BD555" s="42"/>
      <c r="BE555" s="43"/>
    </row>
    <row r="556" spans="2:64" ht="15" x14ac:dyDescent="0.25">
      <c r="B556" s="91"/>
      <c r="C556" s="92"/>
      <c r="D556" s="93"/>
      <c r="E556" s="91"/>
      <c r="F556" s="92"/>
      <c r="G556" s="93"/>
      <c r="H556" s="91"/>
      <c r="I556" s="92"/>
      <c r="J556" s="93"/>
      <c r="K556" s="91"/>
      <c r="L556" s="92"/>
      <c r="M556" s="93"/>
      <c r="N556" s="91"/>
      <c r="O556" s="92"/>
      <c r="P556" s="93"/>
      <c r="Q556" s="91"/>
      <c r="R556" s="92"/>
      <c r="S556" s="93"/>
      <c r="BD556" s="42"/>
      <c r="BE556" s="43"/>
    </row>
    <row r="557" spans="2:64" ht="15" x14ac:dyDescent="0.25">
      <c r="B557" s="91"/>
      <c r="C557" s="92"/>
      <c r="D557" s="93"/>
      <c r="E557" s="91"/>
      <c r="F557" s="92"/>
      <c r="G557" s="93"/>
      <c r="H557" s="91"/>
      <c r="I557" s="92"/>
      <c r="J557" s="93"/>
      <c r="K557" s="91"/>
      <c r="L557" s="92"/>
      <c r="M557" s="93"/>
      <c r="N557" s="91"/>
      <c r="O557" s="92"/>
      <c r="P557" s="93"/>
      <c r="Q557" s="91"/>
      <c r="R557" s="92"/>
      <c r="S557" s="93"/>
      <c r="BD557" s="42"/>
      <c r="BE557" s="43"/>
    </row>
    <row r="558" spans="2:64" ht="15" x14ac:dyDescent="0.25">
      <c r="B558" s="91"/>
      <c r="C558" s="92"/>
      <c r="D558" s="93"/>
      <c r="E558" s="91"/>
      <c r="F558" s="92"/>
      <c r="G558" s="93"/>
      <c r="H558" s="91"/>
      <c r="I558" s="92"/>
      <c r="J558" s="93"/>
      <c r="K558" s="91"/>
      <c r="L558" s="92"/>
      <c r="M558" s="93"/>
      <c r="N558" s="91"/>
      <c r="O558" s="92"/>
      <c r="P558" s="93"/>
      <c r="Q558" s="91"/>
      <c r="R558" s="92"/>
      <c r="S558" s="93"/>
      <c r="BD558" s="42"/>
      <c r="BE558" s="43"/>
    </row>
    <row r="559" spans="2:64" ht="15" x14ac:dyDescent="0.25">
      <c r="B559" s="91"/>
      <c r="C559" s="92"/>
      <c r="D559" s="93"/>
      <c r="E559" s="91"/>
      <c r="F559" s="92"/>
      <c r="G559" s="93"/>
      <c r="H559" s="91"/>
      <c r="I559" s="92"/>
      <c r="J559" s="93"/>
      <c r="K559" s="91"/>
      <c r="L559" s="92"/>
      <c r="M559" s="93"/>
      <c r="N559" s="91"/>
      <c r="O559" s="92"/>
      <c r="P559" s="93"/>
      <c r="Q559" s="91"/>
      <c r="R559" s="92"/>
      <c r="S559" s="93"/>
      <c r="BD559" s="42"/>
      <c r="BE559" s="43"/>
    </row>
    <row r="560" spans="2:64" ht="15" x14ac:dyDescent="0.25">
      <c r="B560" s="91"/>
      <c r="C560" s="92"/>
      <c r="D560" s="93"/>
      <c r="E560" s="91"/>
      <c r="F560" s="92"/>
      <c r="G560" s="93"/>
      <c r="H560" s="91"/>
      <c r="I560" s="92"/>
      <c r="J560" s="93"/>
      <c r="K560" s="91"/>
      <c r="L560" s="92"/>
      <c r="M560" s="93"/>
      <c r="N560" s="91"/>
      <c r="O560" s="92"/>
      <c r="P560" s="93"/>
      <c r="Q560" s="91"/>
      <c r="R560" s="92"/>
      <c r="S560" s="93"/>
      <c r="BD560" s="42"/>
      <c r="BE560" s="43"/>
    </row>
    <row r="561" spans="2:64" ht="15" x14ac:dyDescent="0.25">
      <c r="B561" s="91"/>
      <c r="C561" s="92"/>
      <c r="D561" s="93"/>
      <c r="E561" s="91"/>
      <c r="F561" s="92"/>
      <c r="G561" s="93"/>
      <c r="H561" s="91"/>
      <c r="I561" s="92"/>
      <c r="J561" s="93"/>
      <c r="K561" s="91"/>
      <c r="L561" s="92"/>
      <c r="M561" s="93"/>
      <c r="N561" s="91"/>
      <c r="O561" s="92"/>
      <c r="P561" s="93"/>
      <c r="Q561" s="91"/>
      <c r="R561" s="92"/>
      <c r="S561" s="93"/>
      <c r="BD561" s="42"/>
      <c r="BE561" s="43"/>
    </row>
    <row r="562" spans="2:64" ht="15" x14ac:dyDescent="0.25">
      <c r="B562" s="91"/>
      <c r="C562" s="92"/>
      <c r="D562" s="93"/>
      <c r="E562" s="91"/>
      <c r="F562" s="92"/>
      <c r="G562" s="93"/>
      <c r="H562" s="91"/>
      <c r="I562" s="92"/>
      <c r="J562" s="93"/>
      <c r="K562" s="91"/>
      <c r="L562" s="92"/>
      <c r="M562" s="93"/>
      <c r="N562" s="91"/>
      <c r="O562" s="92"/>
      <c r="P562" s="93"/>
      <c r="Q562" s="91"/>
      <c r="R562" s="92"/>
      <c r="S562" s="93"/>
      <c r="BD562" s="42"/>
      <c r="BE562" s="43"/>
    </row>
    <row r="563" spans="2:64" ht="15" x14ac:dyDescent="0.25">
      <c r="B563" s="91"/>
      <c r="C563" s="92"/>
      <c r="D563" s="93"/>
      <c r="E563" s="91"/>
      <c r="F563" s="92"/>
      <c r="G563" s="93"/>
      <c r="H563" s="91"/>
      <c r="I563" s="92"/>
      <c r="J563" s="93"/>
      <c r="K563" s="91"/>
      <c r="L563" s="92"/>
      <c r="M563" s="93"/>
      <c r="N563" s="91"/>
      <c r="O563" s="92"/>
      <c r="P563" s="93"/>
      <c r="Q563" s="91"/>
      <c r="R563" s="92"/>
      <c r="S563" s="93"/>
      <c r="BD563" s="42"/>
      <c r="BE563" s="43"/>
    </row>
    <row r="564" spans="2:64" ht="15" x14ac:dyDescent="0.25">
      <c r="B564" s="91"/>
      <c r="C564" s="92"/>
      <c r="D564" s="93"/>
      <c r="E564" s="91"/>
      <c r="F564" s="92"/>
      <c r="G564" s="93"/>
      <c r="H564" s="91"/>
      <c r="I564" s="92"/>
      <c r="J564" s="93"/>
      <c r="K564" s="91"/>
      <c r="L564" s="92"/>
      <c r="M564" s="93"/>
      <c r="N564" s="91"/>
      <c r="O564" s="92"/>
      <c r="P564" s="93"/>
      <c r="Q564" s="91"/>
      <c r="R564" s="92"/>
      <c r="S564" s="93"/>
      <c r="BD564" s="42"/>
      <c r="BE564" s="43"/>
    </row>
    <row r="565" spans="2:64" ht="15" x14ac:dyDescent="0.25">
      <c r="B565" s="91"/>
      <c r="C565" s="92"/>
      <c r="D565" s="93"/>
      <c r="E565" s="91"/>
      <c r="F565" s="92"/>
      <c r="G565" s="93"/>
      <c r="H565" s="91"/>
      <c r="I565" s="92"/>
      <c r="J565" s="93"/>
      <c r="K565" s="91"/>
      <c r="L565" s="92"/>
      <c r="M565" s="93"/>
      <c r="N565" s="91"/>
      <c r="O565" s="92"/>
      <c r="P565" s="93"/>
      <c r="Q565" s="91"/>
      <c r="R565" s="92"/>
      <c r="S565" s="93"/>
      <c r="BD565" s="42"/>
      <c r="BE565" s="43"/>
    </row>
    <row r="566" spans="2:64" ht="15" x14ac:dyDescent="0.25">
      <c r="AD566" s="41">
        <f>ROW()</f>
        <v>566</v>
      </c>
      <c r="BB566" s="41" t="s">
        <v>1614</v>
      </c>
      <c r="BC566" s="41" t="s">
        <v>348</v>
      </c>
      <c r="BD566" s="42" t="b">
        <v>1</v>
      </c>
      <c r="BE566" s="43" t="str">
        <f>J174</f>
        <v>0.00</v>
      </c>
      <c r="BF566" s="41" t="str">
        <f>""&amp;J174</f>
        <v>0.00</v>
      </c>
      <c r="BG566" s="41" t="b">
        <v>0</v>
      </c>
      <c r="BH566" s="41" t="b">
        <v>0</v>
      </c>
      <c r="BK566" s="41" t="e">
        <f ca="1">_xlfn.FORMULATEXT(BE566)</f>
        <v>#N/A</v>
      </c>
      <c r="BL566" s="41" t="e">
        <f ca="1">_xlfn.FORMULATEXT(BE566)</f>
        <v>#N/A</v>
      </c>
    </row>
    <row r="567" spans="2:64" ht="15" x14ac:dyDescent="0.25">
      <c r="B567" s="55" t="s">
        <v>1363</v>
      </c>
      <c r="AA567" s="74">
        <v>2</v>
      </c>
      <c r="AD567" s="41">
        <f>ROW()</f>
        <v>567</v>
      </c>
      <c r="BB567" s="41" t="s">
        <v>1615</v>
      </c>
      <c r="BC567" s="41" t="s">
        <v>348</v>
      </c>
      <c r="BD567" s="42" t="b">
        <v>1</v>
      </c>
      <c r="BE567" s="43" t="str">
        <f>J175</f>
        <v>0.00</v>
      </c>
      <c r="BF567" s="41" t="str">
        <f>""&amp;J175</f>
        <v>0.00</v>
      </c>
      <c r="BG567" s="41" t="b">
        <v>0</v>
      </c>
      <c r="BH567" s="41" t="b">
        <v>0</v>
      </c>
      <c r="BK567" s="41" t="e">
        <f ca="1">_xlfn.FORMULATEXT(BE567)</f>
        <v>#N/A</v>
      </c>
      <c r="BL567" s="41" t="e">
        <f ca="1">_xlfn.FORMULATEXT(BE567)</f>
        <v>#N/A</v>
      </c>
    </row>
    <row r="568" spans="2:64" ht="15" x14ac:dyDescent="0.25">
      <c r="AD568" s="41">
        <f>ROW()</f>
        <v>568</v>
      </c>
      <c r="BB568" s="41" t="s">
        <v>1616</v>
      </c>
      <c r="BC568" s="41" t="s">
        <v>348</v>
      </c>
      <c r="BD568" s="42" t="b">
        <v>1</v>
      </c>
      <c r="BE568" s="43" t="str">
        <f>J176</f>
        <v>0.00</v>
      </c>
      <c r="BF568" s="41" t="str">
        <f>""&amp;J176</f>
        <v>0.00</v>
      </c>
      <c r="BG568" s="41" t="b">
        <v>0</v>
      </c>
      <c r="BH568" s="41" t="b">
        <v>0</v>
      </c>
      <c r="BK568" s="41" t="e">
        <f ca="1">_xlfn.FORMULATEXT(BE568)</f>
        <v>#N/A</v>
      </c>
      <c r="BL568" s="41" t="e">
        <f ca="1">_xlfn.FORMULATEXT(BE568)</f>
        <v>#N/A</v>
      </c>
    </row>
    <row r="569" spans="2:64" ht="15" customHeight="1" x14ac:dyDescent="0.25">
      <c r="B569" s="55" t="s">
        <v>1617</v>
      </c>
      <c r="N569" s="88"/>
      <c r="O569" s="89"/>
      <c r="P569" s="90"/>
      <c r="AD569" s="41">
        <f>ROW()</f>
        <v>569</v>
      </c>
      <c r="BB569" s="60" t="s">
        <v>1618</v>
      </c>
      <c r="BC569" s="41" t="s">
        <v>348</v>
      </c>
      <c r="BD569" s="42" t="b">
        <v>1</v>
      </c>
      <c r="BE569" s="43" t="str">
        <f>J178</f>
        <v>10000.00</v>
      </c>
      <c r="BF569" s="41" t="str">
        <f>""&amp;J178</f>
        <v>10000.00</v>
      </c>
      <c r="BG569" s="41" t="b">
        <v>0</v>
      </c>
      <c r="BH569" s="41" t="b">
        <v>0</v>
      </c>
      <c r="BK569" s="41" t="e">
        <f ca="1">_xlfn.FORMULATEXT(BE569)</f>
        <v>#N/A</v>
      </c>
      <c r="BL569" s="41" t="e">
        <f ca="1">_xlfn.FORMULATEXT(BE569)</f>
        <v>#N/A</v>
      </c>
    </row>
    <row r="570" spans="2:64" ht="14.1" customHeight="1" x14ac:dyDescent="0.25">
      <c r="AD570" s="41">
        <f>ROW()</f>
        <v>570</v>
      </c>
      <c r="BB570" s="60" t="s">
        <v>1619</v>
      </c>
      <c r="BC570" s="41" t="s">
        <v>461</v>
      </c>
      <c r="BD570" s="42" t="b">
        <v>0</v>
      </c>
      <c r="BE570" s="41" t="s">
        <v>684</v>
      </c>
      <c r="BF570" s="41" t="s">
        <v>684</v>
      </c>
      <c r="BG570" s="41" t="b">
        <v>0</v>
      </c>
      <c r="BH570" s="41" t="b">
        <v>0</v>
      </c>
      <c r="BK570" s="41" t="s">
        <v>463</v>
      </c>
      <c r="BL570" s="41" t="s">
        <v>463</v>
      </c>
    </row>
    <row r="571" spans="2:64" ht="43.5" customHeight="1" x14ac:dyDescent="0.25">
      <c r="B571" s="109" t="s">
        <v>1605</v>
      </c>
      <c r="C571" s="109"/>
      <c r="D571" s="109"/>
      <c r="E571" s="109" t="s">
        <v>1606</v>
      </c>
      <c r="F571" s="109"/>
      <c r="G571" s="109"/>
      <c r="H571" s="109" t="s">
        <v>1607</v>
      </c>
      <c r="I571" s="109"/>
      <c r="J571" s="109"/>
      <c r="K571" s="109" t="s">
        <v>1620</v>
      </c>
      <c r="L571" s="109"/>
      <c r="M571" s="109"/>
      <c r="N571" s="109" t="s">
        <v>1621</v>
      </c>
      <c r="O571" s="109"/>
      <c r="P571" s="109"/>
      <c r="Q571" s="109" t="s">
        <v>1622</v>
      </c>
      <c r="R571" s="109"/>
      <c r="S571" s="109"/>
      <c r="AD571" s="41">
        <f>ROW()</f>
        <v>571</v>
      </c>
      <c r="BB571" s="41" t="s">
        <v>1623</v>
      </c>
      <c r="BC571" s="41" t="s">
        <v>461</v>
      </c>
      <c r="BD571" s="42" t="b">
        <v>0</v>
      </c>
      <c r="BE571" s="41" t="s">
        <v>919</v>
      </c>
      <c r="BF571" s="41" t="s">
        <v>919</v>
      </c>
      <c r="BG571" s="41" t="b">
        <v>0</v>
      </c>
      <c r="BH571" s="41" t="b">
        <v>0</v>
      </c>
      <c r="BK571" s="41" t="s">
        <v>463</v>
      </c>
      <c r="BL571" s="41" t="s">
        <v>463</v>
      </c>
    </row>
    <row r="572" spans="2:64" ht="15" x14ac:dyDescent="0.25">
      <c r="B572" s="91"/>
      <c r="C572" s="92"/>
      <c r="D572" s="93"/>
      <c r="E572" s="91"/>
      <c r="F572" s="92"/>
      <c r="G572" s="93"/>
      <c r="H572" s="91"/>
      <c r="I572" s="92"/>
      <c r="J572" s="93"/>
      <c r="K572" s="91"/>
      <c r="L572" s="92"/>
      <c r="M572" s="93"/>
      <c r="N572" s="91"/>
      <c r="O572" s="92"/>
      <c r="P572" s="93"/>
      <c r="Q572" s="88"/>
      <c r="R572" s="89"/>
      <c r="S572" s="90"/>
      <c r="AD572" s="41">
        <f>ROW()</f>
        <v>572</v>
      </c>
      <c r="BB572" s="41" t="s">
        <v>1625</v>
      </c>
      <c r="BC572" s="41" t="s">
        <v>348</v>
      </c>
      <c r="BD572" s="42" t="b">
        <v>1</v>
      </c>
      <c r="BE572" s="43" t="str">
        <f>L159</f>
        <v>100,000</v>
      </c>
      <c r="BF572" s="41" t="str">
        <f>""&amp;L159</f>
        <v>100,000</v>
      </c>
      <c r="BG572" s="41" t="b">
        <v>1</v>
      </c>
      <c r="BH572" s="41" t="b">
        <v>1</v>
      </c>
      <c r="BK572" s="41" t="e">
        <f ca="1">_xlfn.FORMULATEXT(BE572)</f>
        <v>#N/A</v>
      </c>
      <c r="BL572" s="41" t="e">
        <f ca="1">_xlfn.FORMULATEXT(BE572)</f>
        <v>#N/A</v>
      </c>
    </row>
    <row r="573" spans="2:64" ht="15" x14ac:dyDescent="0.25">
      <c r="B573" s="91"/>
      <c r="C573" s="92"/>
      <c r="D573" s="93"/>
      <c r="E573" s="91"/>
      <c r="F573" s="92"/>
      <c r="G573" s="93"/>
      <c r="H573" s="91"/>
      <c r="I573" s="92"/>
      <c r="J573" s="93"/>
      <c r="K573" s="91"/>
      <c r="L573" s="92"/>
      <c r="M573" s="93"/>
      <c r="N573" s="91"/>
      <c r="O573" s="92"/>
      <c r="P573" s="93"/>
      <c r="Q573" s="88"/>
      <c r="R573" s="89"/>
      <c r="S573" s="90"/>
      <c r="BD573" s="42"/>
      <c r="BE573" s="43"/>
    </row>
    <row r="574" spans="2:64" ht="15" x14ac:dyDescent="0.25">
      <c r="B574" s="91"/>
      <c r="C574" s="92"/>
      <c r="D574" s="93"/>
      <c r="E574" s="91"/>
      <c r="F574" s="92"/>
      <c r="G574" s="93"/>
      <c r="H574" s="91"/>
      <c r="I574" s="92"/>
      <c r="J574" s="93"/>
      <c r="K574" s="91"/>
      <c r="L574" s="92"/>
      <c r="M574" s="93"/>
      <c r="N574" s="91"/>
      <c r="O574" s="92"/>
      <c r="P574" s="93"/>
      <c r="Q574" s="88"/>
      <c r="R574" s="89"/>
      <c r="S574" s="90"/>
      <c r="BD574" s="42"/>
      <c r="BE574" s="43"/>
    </row>
    <row r="575" spans="2:64" ht="15" x14ac:dyDescent="0.25">
      <c r="B575" s="91"/>
      <c r="C575" s="92"/>
      <c r="D575" s="93"/>
      <c r="E575" s="91"/>
      <c r="F575" s="92"/>
      <c r="G575" s="93"/>
      <c r="H575" s="91"/>
      <c r="I575" s="92"/>
      <c r="J575" s="93"/>
      <c r="K575" s="91"/>
      <c r="L575" s="92"/>
      <c r="M575" s="93"/>
      <c r="N575" s="91"/>
      <c r="O575" s="92"/>
      <c r="P575" s="93"/>
      <c r="Q575" s="88"/>
      <c r="R575" s="89"/>
      <c r="S575" s="90"/>
      <c r="BD575" s="42"/>
      <c r="BE575" s="43"/>
    </row>
    <row r="576" spans="2:64" ht="15" x14ac:dyDescent="0.25">
      <c r="B576" s="91"/>
      <c r="C576" s="92"/>
      <c r="D576" s="93"/>
      <c r="E576" s="91"/>
      <c r="F576" s="92"/>
      <c r="G576" s="93"/>
      <c r="H576" s="91"/>
      <c r="I576" s="92"/>
      <c r="J576" s="93"/>
      <c r="K576" s="91"/>
      <c r="L576" s="92"/>
      <c r="M576" s="93"/>
      <c r="N576" s="91"/>
      <c r="O576" s="92"/>
      <c r="P576" s="93"/>
      <c r="Q576" s="88"/>
      <c r="R576" s="89"/>
      <c r="S576" s="90"/>
      <c r="BD576" s="42"/>
      <c r="BE576" s="43"/>
    </row>
    <row r="577" spans="1:64" ht="15" x14ac:dyDescent="0.25">
      <c r="B577" s="91"/>
      <c r="C577" s="92"/>
      <c r="D577" s="93"/>
      <c r="E577" s="91"/>
      <c r="F577" s="92"/>
      <c r="G577" s="93"/>
      <c r="H577" s="91"/>
      <c r="I577" s="92"/>
      <c r="J577" s="93"/>
      <c r="K577" s="91"/>
      <c r="L577" s="92"/>
      <c r="M577" s="93"/>
      <c r="N577" s="91"/>
      <c r="O577" s="92"/>
      <c r="P577" s="93"/>
      <c r="Q577" s="88"/>
      <c r="R577" s="89"/>
      <c r="S577" s="90"/>
      <c r="BD577" s="42"/>
      <c r="BE577" s="43"/>
    </row>
    <row r="578" spans="1:64" ht="15" x14ac:dyDescent="0.25">
      <c r="B578" s="91"/>
      <c r="C578" s="92"/>
      <c r="D578" s="93"/>
      <c r="E578" s="91"/>
      <c r="F578" s="92"/>
      <c r="G578" s="93"/>
      <c r="H578" s="91"/>
      <c r="I578" s="92"/>
      <c r="J578" s="93"/>
      <c r="K578" s="91"/>
      <c r="L578" s="92"/>
      <c r="M578" s="93"/>
      <c r="N578" s="91"/>
      <c r="O578" s="92"/>
      <c r="P578" s="93"/>
      <c r="Q578" s="88"/>
      <c r="R578" s="89"/>
      <c r="S578" s="90"/>
      <c r="BD578" s="42"/>
      <c r="BE578" s="43"/>
    </row>
    <row r="579" spans="1:64" ht="15" x14ac:dyDescent="0.25">
      <c r="B579" s="91"/>
      <c r="C579" s="92"/>
      <c r="D579" s="93"/>
      <c r="E579" s="91"/>
      <c r="F579" s="92"/>
      <c r="G579" s="93"/>
      <c r="H579" s="91"/>
      <c r="I579" s="92"/>
      <c r="J579" s="93"/>
      <c r="K579" s="91"/>
      <c r="L579" s="92"/>
      <c r="M579" s="93"/>
      <c r="N579" s="91"/>
      <c r="O579" s="92"/>
      <c r="P579" s="93"/>
      <c r="Q579" s="88"/>
      <c r="R579" s="89"/>
      <c r="S579" s="90"/>
      <c r="BD579" s="42"/>
      <c r="BE579" s="43"/>
    </row>
    <row r="580" spans="1:64" ht="15" x14ac:dyDescent="0.25">
      <c r="B580" s="91"/>
      <c r="C580" s="92"/>
      <c r="D580" s="93"/>
      <c r="E580" s="91"/>
      <c r="F580" s="92"/>
      <c r="G580" s="93"/>
      <c r="H580" s="91"/>
      <c r="I580" s="92"/>
      <c r="J580" s="93"/>
      <c r="K580" s="91"/>
      <c r="L580" s="92"/>
      <c r="M580" s="93"/>
      <c r="N580" s="91"/>
      <c r="O580" s="92"/>
      <c r="P580" s="93"/>
      <c r="Q580" s="88"/>
      <c r="R580" s="89"/>
      <c r="S580" s="90"/>
      <c r="BD580" s="42"/>
      <c r="BE580" s="43"/>
    </row>
    <row r="581" spans="1:64" ht="15" x14ac:dyDescent="0.25">
      <c r="B581" s="91"/>
      <c r="C581" s="92"/>
      <c r="D581" s="93"/>
      <c r="E581" s="91"/>
      <c r="F581" s="92"/>
      <c r="G581" s="93"/>
      <c r="H581" s="91"/>
      <c r="I581" s="92"/>
      <c r="J581" s="93"/>
      <c r="K581" s="91"/>
      <c r="L581" s="92"/>
      <c r="M581" s="93"/>
      <c r="N581" s="91"/>
      <c r="O581" s="92"/>
      <c r="P581" s="93"/>
      <c r="Q581" s="88"/>
      <c r="R581" s="89"/>
      <c r="S581" s="90"/>
      <c r="BD581" s="42"/>
      <c r="BE581" s="43"/>
    </row>
    <row r="582" spans="1:64" ht="15" x14ac:dyDescent="0.25">
      <c r="B582" s="91"/>
      <c r="C582" s="92"/>
      <c r="D582" s="93"/>
      <c r="E582" s="91"/>
      <c r="F582" s="92"/>
      <c r="G582" s="93"/>
      <c r="H582" s="91"/>
      <c r="I582" s="92"/>
      <c r="J582" s="93"/>
      <c r="K582" s="91"/>
      <c r="L582" s="92"/>
      <c r="M582" s="93"/>
      <c r="N582" s="91"/>
      <c r="O582" s="92"/>
      <c r="P582" s="93"/>
      <c r="Q582" s="88"/>
      <c r="R582" s="89"/>
      <c r="S582" s="90"/>
      <c r="BD582" s="42"/>
      <c r="BE582" s="43"/>
    </row>
    <row r="583" spans="1:64" ht="15" x14ac:dyDescent="0.25">
      <c r="B583" s="91"/>
      <c r="C583" s="92"/>
      <c r="D583" s="93"/>
      <c r="E583" s="91"/>
      <c r="F583" s="92"/>
      <c r="G583" s="93"/>
      <c r="H583" s="91"/>
      <c r="I583" s="92"/>
      <c r="J583" s="93"/>
      <c r="K583" s="91"/>
      <c r="L583" s="92"/>
      <c r="M583" s="93"/>
      <c r="N583" s="91"/>
      <c r="O583" s="92"/>
      <c r="P583" s="93"/>
      <c r="Q583" s="88"/>
      <c r="R583" s="89"/>
      <c r="S583" s="90"/>
      <c r="BD583" s="42"/>
      <c r="BE583" s="43"/>
    </row>
    <row r="584" spans="1:64" ht="15" x14ac:dyDescent="0.25">
      <c r="B584" s="91"/>
      <c r="C584" s="92"/>
      <c r="D584" s="93"/>
      <c r="E584" s="91"/>
      <c r="F584" s="92"/>
      <c r="G584" s="93"/>
      <c r="H584" s="91"/>
      <c r="I584" s="92"/>
      <c r="J584" s="93"/>
      <c r="K584" s="91"/>
      <c r="L584" s="92"/>
      <c r="M584" s="93"/>
      <c r="N584" s="91"/>
      <c r="O584" s="92"/>
      <c r="P584" s="93"/>
      <c r="Q584" s="88"/>
      <c r="R584" s="89"/>
      <c r="S584" s="90"/>
      <c r="BD584" s="42"/>
      <c r="BE584" s="43"/>
    </row>
    <row r="585" spans="1:64" ht="15" x14ac:dyDescent="0.25">
      <c r="B585" s="91"/>
      <c r="C585" s="92"/>
      <c r="D585" s="93"/>
      <c r="E585" s="91"/>
      <c r="F585" s="92"/>
      <c r="G585" s="93"/>
      <c r="H585" s="91"/>
      <c r="I585" s="92"/>
      <c r="J585" s="93"/>
      <c r="K585" s="91"/>
      <c r="L585" s="92"/>
      <c r="M585" s="93"/>
      <c r="N585" s="91"/>
      <c r="O585" s="92"/>
      <c r="P585" s="93"/>
      <c r="Q585" s="88"/>
      <c r="R585" s="89"/>
      <c r="S585" s="90"/>
      <c r="BD585" s="42"/>
      <c r="BE585" s="43"/>
    </row>
    <row r="586" spans="1:64" ht="15" x14ac:dyDescent="0.25">
      <c r="B586" s="91"/>
      <c r="C586" s="92"/>
      <c r="D586" s="93"/>
      <c r="E586" s="91"/>
      <c r="F586" s="92"/>
      <c r="G586" s="93"/>
      <c r="H586" s="91"/>
      <c r="I586" s="92"/>
      <c r="J586" s="93"/>
      <c r="K586" s="91"/>
      <c r="L586" s="92"/>
      <c r="M586" s="93"/>
      <c r="N586" s="91"/>
      <c r="O586" s="92"/>
      <c r="P586" s="93"/>
      <c r="Q586" s="88"/>
      <c r="R586" s="89"/>
      <c r="S586" s="90"/>
      <c r="BD586" s="42"/>
      <c r="BE586" s="43"/>
    </row>
    <row r="587" spans="1:64" ht="15" x14ac:dyDescent="0.25">
      <c r="AD587" s="41">
        <f>ROW()</f>
        <v>587</v>
      </c>
      <c r="BB587" s="41" t="s">
        <v>1626</v>
      </c>
      <c r="BC587" s="41" t="s">
        <v>348</v>
      </c>
      <c r="BD587" s="42" t="b">
        <v>1</v>
      </c>
      <c r="BE587" s="43" t="str">
        <f t="shared" ref="BE587:BE597" si="78">L160</f>
        <v>0.00</v>
      </c>
      <c r="BF587" s="41" t="str">
        <f t="shared" ref="BF587:BF597" si="79">""&amp;L160</f>
        <v>0.00</v>
      </c>
      <c r="BG587" s="41" t="b">
        <v>0</v>
      </c>
      <c r="BH587" s="41" t="b">
        <v>0</v>
      </c>
      <c r="BK587" s="41" t="e">
        <f t="shared" ref="BK587:BK603" ca="1" si="80">_xlfn.FORMULATEXT(BE587)</f>
        <v>#N/A</v>
      </c>
      <c r="BL587" s="41" t="e">
        <f t="shared" ref="BL587:BL603" ca="1" si="81">_xlfn.FORMULATEXT(BE587)</f>
        <v>#N/A</v>
      </c>
    </row>
    <row r="588" spans="1:64" ht="15" x14ac:dyDescent="0.25">
      <c r="A588" s="55" t="s">
        <v>760</v>
      </c>
      <c r="B588" s="53" t="s">
        <v>1627</v>
      </c>
      <c r="AD588" s="41">
        <f>ROW()</f>
        <v>588</v>
      </c>
      <c r="BB588" s="41" t="s">
        <v>1628</v>
      </c>
      <c r="BC588" s="41" t="s">
        <v>348</v>
      </c>
      <c r="BD588" s="42" t="b">
        <v>1</v>
      </c>
      <c r="BE588" s="43" t="str">
        <f t="shared" si="78"/>
        <v>0</v>
      </c>
      <c r="BF588" s="41" t="str">
        <f t="shared" si="79"/>
        <v>0</v>
      </c>
      <c r="BG588" s="41" t="b">
        <v>1</v>
      </c>
      <c r="BH588" s="41" t="b">
        <v>1</v>
      </c>
      <c r="BK588" s="41" t="e">
        <f t="shared" ca="1" si="80"/>
        <v>#N/A</v>
      </c>
      <c r="BL588" s="41" t="e">
        <f t="shared" ca="1" si="81"/>
        <v>#N/A</v>
      </c>
    </row>
    <row r="589" spans="1:64" ht="15" x14ac:dyDescent="0.25">
      <c r="A589" s="55" t="s">
        <v>760</v>
      </c>
      <c r="AD589" s="41">
        <f>ROW()</f>
        <v>589</v>
      </c>
      <c r="BB589" s="41" t="s">
        <v>1629</v>
      </c>
      <c r="BC589" s="41" t="s">
        <v>348</v>
      </c>
      <c r="BD589" s="42" t="b">
        <v>1</v>
      </c>
      <c r="BE589" s="43" t="str">
        <f t="shared" si="78"/>
        <v>0</v>
      </c>
      <c r="BF589" s="41" t="str">
        <f t="shared" si="79"/>
        <v>0</v>
      </c>
      <c r="BG589" s="41" t="b">
        <v>1</v>
      </c>
      <c r="BH589" s="41" t="b">
        <v>1</v>
      </c>
      <c r="BK589" s="41" t="e">
        <f t="shared" ca="1" si="80"/>
        <v>#N/A</v>
      </c>
      <c r="BL589" s="41" t="e">
        <f t="shared" ca="1" si="81"/>
        <v>#N/A</v>
      </c>
    </row>
    <row r="590" spans="1:64" ht="15" x14ac:dyDescent="0.25">
      <c r="A590" s="55" t="s">
        <v>760</v>
      </c>
      <c r="B590" s="41" t="s">
        <v>1630</v>
      </c>
      <c r="N590" s="88"/>
      <c r="O590" s="89"/>
      <c r="P590" s="90"/>
      <c r="AD590" s="41">
        <f>ROW()</f>
        <v>590</v>
      </c>
      <c r="BB590" s="41" t="s">
        <v>1631</v>
      </c>
      <c r="BC590" s="41" t="s">
        <v>348</v>
      </c>
      <c r="BD590" s="42" t="b">
        <v>1</v>
      </c>
      <c r="BE590" s="43" t="str">
        <f t="shared" si="78"/>
        <v>0</v>
      </c>
      <c r="BF590" s="41" t="str">
        <f t="shared" si="79"/>
        <v>0</v>
      </c>
      <c r="BG590" s="41" t="b">
        <v>1</v>
      </c>
      <c r="BH590" s="41" t="b">
        <v>1</v>
      </c>
      <c r="BK590" s="41" t="e">
        <f t="shared" ca="1" si="80"/>
        <v>#N/A</v>
      </c>
      <c r="BL590" s="41" t="e">
        <f t="shared" ca="1" si="81"/>
        <v>#N/A</v>
      </c>
    </row>
    <row r="591" spans="1:64" ht="15.95" customHeight="1" x14ac:dyDescent="0.25">
      <c r="AD591" s="41">
        <f>ROW()</f>
        <v>591</v>
      </c>
      <c r="BB591" s="41" t="s">
        <v>1632</v>
      </c>
      <c r="BC591" s="41" t="s">
        <v>348</v>
      </c>
      <c r="BD591" s="42" t="b">
        <v>1</v>
      </c>
      <c r="BE591" s="43" t="str">
        <f t="shared" si="78"/>
        <v>0</v>
      </c>
      <c r="BF591" s="41" t="str">
        <f t="shared" si="79"/>
        <v>0</v>
      </c>
      <c r="BG591" s="41" t="b">
        <v>1</v>
      </c>
      <c r="BH591" s="41" t="b">
        <v>1</v>
      </c>
      <c r="BK591" s="41" t="e">
        <f t="shared" ca="1" si="80"/>
        <v>#N/A</v>
      </c>
      <c r="BL591" s="41" t="e">
        <f t="shared" ca="1" si="81"/>
        <v>#N/A</v>
      </c>
    </row>
    <row r="592" spans="1:64" ht="15" x14ac:dyDescent="0.25">
      <c r="B592" s="38" t="s">
        <v>1633</v>
      </c>
      <c r="AD592" s="41">
        <f>ROW()</f>
        <v>592</v>
      </c>
      <c r="BB592" s="41" t="s">
        <v>1634</v>
      </c>
      <c r="BC592" s="41" t="s">
        <v>348</v>
      </c>
      <c r="BD592" s="42" t="b">
        <v>1</v>
      </c>
      <c r="BE592" s="43" t="str">
        <f t="shared" si="78"/>
        <v>0</v>
      </c>
      <c r="BF592" s="41" t="str">
        <f t="shared" si="79"/>
        <v>0</v>
      </c>
      <c r="BG592" s="41" t="b">
        <v>1</v>
      </c>
      <c r="BH592" s="41" t="b">
        <v>1</v>
      </c>
      <c r="BK592" s="41" t="e">
        <f t="shared" ca="1" si="80"/>
        <v>#N/A</v>
      </c>
      <c r="BL592" s="41" t="e">
        <f t="shared" ca="1" si="81"/>
        <v>#N/A</v>
      </c>
    </row>
    <row r="593" spans="2:64" ht="15" x14ac:dyDescent="0.25">
      <c r="AD593" s="41">
        <f>ROW()</f>
        <v>593</v>
      </c>
      <c r="BB593" s="41" t="s">
        <v>1635</v>
      </c>
      <c r="BC593" s="41" t="s">
        <v>348</v>
      </c>
      <c r="BD593" s="42" t="b">
        <v>1</v>
      </c>
      <c r="BE593" s="43" t="str">
        <f t="shared" si="78"/>
        <v>0</v>
      </c>
      <c r="BF593" s="41" t="str">
        <f t="shared" si="79"/>
        <v>0</v>
      </c>
      <c r="BG593" s="41" t="b">
        <v>1</v>
      </c>
      <c r="BH593" s="41" t="b">
        <v>1</v>
      </c>
      <c r="BK593" s="41" t="e">
        <f t="shared" ca="1" si="80"/>
        <v>#N/A</v>
      </c>
      <c r="BL593" s="41" t="e">
        <f t="shared" ca="1" si="81"/>
        <v>#N/A</v>
      </c>
    </row>
    <row r="594" spans="2:64" ht="15" x14ac:dyDescent="0.25">
      <c r="B594" s="41" t="s">
        <v>1636</v>
      </c>
      <c r="AD594" s="41">
        <f>ROW()</f>
        <v>594</v>
      </c>
      <c r="BB594" s="41" t="s">
        <v>1637</v>
      </c>
      <c r="BC594" s="41" t="s">
        <v>348</v>
      </c>
      <c r="BD594" s="42" t="b">
        <v>1</v>
      </c>
      <c r="BE594" s="43" t="str">
        <f t="shared" si="78"/>
        <v>0</v>
      </c>
      <c r="BF594" s="41" t="str">
        <f t="shared" si="79"/>
        <v>0</v>
      </c>
      <c r="BG594" s="41" t="b">
        <v>1</v>
      </c>
      <c r="BH594" s="41" t="b">
        <v>1</v>
      </c>
      <c r="BK594" s="41" t="e">
        <f t="shared" ca="1" si="80"/>
        <v>#N/A</v>
      </c>
      <c r="BL594" s="41" t="e">
        <f t="shared" ca="1" si="81"/>
        <v>#N/A</v>
      </c>
    </row>
    <row r="595" spans="2:64" ht="15" x14ac:dyDescent="0.25">
      <c r="B595" s="41" t="s">
        <v>1638</v>
      </c>
      <c r="AD595" s="41">
        <f>ROW()</f>
        <v>595</v>
      </c>
      <c r="BB595" s="41" t="s">
        <v>1639</v>
      </c>
      <c r="BC595" s="41" t="s">
        <v>348</v>
      </c>
      <c r="BD595" s="42" t="b">
        <v>1</v>
      </c>
      <c r="BE595" s="43" t="str">
        <f t="shared" si="78"/>
        <v>0</v>
      </c>
      <c r="BF595" s="41" t="str">
        <f t="shared" si="79"/>
        <v>0</v>
      </c>
      <c r="BG595" s="41" t="b">
        <v>1</v>
      </c>
      <c r="BH595" s="41" t="b">
        <v>1</v>
      </c>
      <c r="BK595" s="41" t="e">
        <f t="shared" ca="1" si="80"/>
        <v>#N/A</v>
      </c>
      <c r="BL595" s="41" t="e">
        <f t="shared" ca="1" si="81"/>
        <v>#N/A</v>
      </c>
    </row>
    <row r="596" spans="2:64" ht="15" x14ac:dyDescent="0.25">
      <c r="AD596" s="41">
        <f>ROW()</f>
        <v>596</v>
      </c>
      <c r="BB596" s="41" t="s">
        <v>1640</v>
      </c>
      <c r="BC596" s="41" t="s">
        <v>348</v>
      </c>
      <c r="BD596" s="42" t="b">
        <v>1</v>
      </c>
      <c r="BE596" s="43" t="str">
        <f t="shared" si="78"/>
        <v>0</v>
      </c>
      <c r="BF596" s="41" t="str">
        <f t="shared" si="79"/>
        <v>0</v>
      </c>
      <c r="BG596" s="41" t="b">
        <v>1</v>
      </c>
      <c r="BH596" s="41" t="b">
        <v>1</v>
      </c>
      <c r="BK596" s="41" t="e">
        <f t="shared" ca="1" si="80"/>
        <v>#N/A</v>
      </c>
      <c r="BL596" s="41" t="e">
        <f t="shared" ca="1" si="81"/>
        <v>#N/A</v>
      </c>
    </row>
    <row r="597" spans="2:64" ht="15" x14ac:dyDescent="0.25">
      <c r="B597" s="38" t="s">
        <v>1641</v>
      </c>
      <c r="AD597" s="41">
        <f>ROW()</f>
        <v>597</v>
      </c>
      <c r="BB597" s="41" t="s">
        <v>1642</v>
      </c>
      <c r="BC597" s="41" t="s">
        <v>348</v>
      </c>
      <c r="BD597" s="42" t="b">
        <v>1</v>
      </c>
      <c r="BE597" s="43">
        <f t="shared" si="78"/>
        <v>0</v>
      </c>
      <c r="BF597" s="41" t="str">
        <f t="shared" si="79"/>
        <v/>
      </c>
      <c r="BG597" s="41" t="b">
        <v>1</v>
      </c>
      <c r="BH597" s="41" t="b">
        <v>1</v>
      </c>
      <c r="BK597" s="41" t="e">
        <f t="shared" ca="1" si="80"/>
        <v>#N/A</v>
      </c>
      <c r="BL597" s="41" t="e">
        <f t="shared" ca="1" si="81"/>
        <v>#N/A</v>
      </c>
    </row>
    <row r="598" spans="2:64" ht="15" x14ac:dyDescent="0.25">
      <c r="AD598" s="41">
        <f>ROW()</f>
        <v>598</v>
      </c>
      <c r="BB598" s="41" t="s">
        <v>1643</v>
      </c>
      <c r="BC598" s="41" t="s">
        <v>348</v>
      </c>
      <c r="BD598" s="42" t="b">
        <v>1</v>
      </c>
      <c r="BE598" s="43" t="str">
        <f>L172</f>
        <v>0.00</v>
      </c>
      <c r="BF598" s="41" t="str">
        <f>""&amp;L172</f>
        <v>0.00</v>
      </c>
      <c r="BG598" s="41" t="b">
        <v>0</v>
      </c>
      <c r="BH598" s="41" t="b">
        <v>0</v>
      </c>
      <c r="BK598" s="41" t="e">
        <f t="shared" ca="1" si="80"/>
        <v>#N/A</v>
      </c>
      <c r="BL598" s="41" t="e">
        <f t="shared" ca="1" si="81"/>
        <v>#N/A</v>
      </c>
    </row>
    <row r="599" spans="2:64" ht="15" x14ac:dyDescent="0.25">
      <c r="B599" s="41" t="s">
        <v>1644</v>
      </c>
      <c r="AD599" s="41">
        <f>ROW()</f>
        <v>599</v>
      </c>
      <c r="BB599" s="41" t="s">
        <v>1645</v>
      </c>
      <c r="BC599" s="41" t="s">
        <v>348</v>
      </c>
      <c r="BD599" s="42" t="b">
        <v>1</v>
      </c>
      <c r="BE599" s="43" t="str">
        <f>L173</f>
        <v>0</v>
      </c>
      <c r="BF599" s="41" t="str">
        <f>""&amp;L173</f>
        <v>0</v>
      </c>
      <c r="BG599" s="41" t="b">
        <v>1</v>
      </c>
      <c r="BH599" s="41" t="b">
        <v>1</v>
      </c>
      <c r="BK599" s="41" t="e">
        <f t="shared" ca="1" si="80"/>
        <v>#N/A</v>
      </c>
      <c r="BL599" s="41" t="e">
        <f t="shared" ca="1" si="81"/>
        <v>#N/A</v>
      </c>
    </row>
    <row r="600" spans="2:64" ht="15" x14ac:dyDescent="0.25">
      <c r="B600" s="41" t="s">
        <v>1646</v>
      </c>
      <c r="AD600" s="41">
        <f>ROW()</f>
        <v>600</v>
      </c>
      <c r="BB600" s="41" t="s">
        <v>1647</v>
      </c>
      <c r="BC600" s="41" t="s">
        <v>348</v>
      </c>
      <c r="BD600" s="42" t="b">
        <v>1</v>
      </c>
      <c r="BE600" s="43" t="str">
        <f>L174</f>
        <v>0</v>
      </c>
      <c r="BF600" s="41" t="str">
        <f>""&amp;L174</f>
        <v>0</v>
      </c>
      <c r="BG600" s="41" t="b">
        <v>1</v>
      </c>
      <c r="BH600" s="41" t="b">
        <v>1</v>
      </c>
      <c r="BK600" s="41" t="e">
        <f t="shared" ca="1" si="80"/>
        <v>#N/A</v>
      </c>
      <c r="BL600" s="41" t="e">
        <f t="shared" ca="1" si="81"/>
        <v>#N/A</v>
      </c>
    </row>
    <row r="601" spans="2:64" ht="15" x14ac:dyDescent="0.25">
      <c r="B601" s="41" t="s">
        <v>1648</v>
      </c>
      <c r="AD601" s="41">
        <f>ROW()</f>
        <v>601</v>
      </c>
      <c r="BB601" s="41" t="s">
        <v>1649</v>
      </c>
      <c r="BC601" s="41" t="s">
        <v>348</v>
      </c>
      <c r="BD601" s="42" t="b">
        <v>1</v>
      </c>
      <c r="BE601" s="43" t="str">
        <f>L175</f>
        <v>0</v>
      </c>
      <c r="BF601" s="41" t="str">
        <f>""&amp;L175</f>
        <v>0</v>
      </c>
      <c r="BG601" s="41" t="b">
        <v>1</v>
      </c>
      <c r="BH601" s="41" t="b">
        <v>1</v>
      </c>
      <c r="BK601" s="41" t="e">
        <f t="shared" ca="1" si="80"/>
        <v>#N/A</v>
      </c>
      <c r="BL601" s="41" t="e">
        <f t="shared" ca="1" si="81"/>
        <v>#N/A</v>
      </c>
    </row>
    <row r="602" spans="2:64" ht="15" x14ac:dyDescent="0.25">
      <c r="B602" s="41" t="s">
        <v>1650</v>
      </c>
      <c r="AD602" s="41">
        <f>ROW()</f>
        <v>602</v>
      </c>
      <c r="BB602" s="41" t="s">
        <v>1651</v>
      </c>
      <c r="BC602" s="41" t="s">
        <v>348</v>
      </c>
      <c r="BD602" s="42" t="b">
        <v>1</v>
      </c>
      <c r="BE602" s="43">
        <f>L176</f>
        <v>0</v>
      </c>
      <c r="BF602" s="41" t="str">
        <f>""&amp;L176</f>
        <v/>
      </c>
      <c r="BG602" s="41" t="b">
        <v>1</v>
      </c>
      <c r="BH602" s="41" t="b">
        <v>1</v>
      </c>
      <c r="BK602" s="41" t="e">
        <f t="shared" ca="1" si="80"/>
        <v>#N/A</v>
      </c>
      <c r="BL602" s="41" t="e">
        <f t="shared" ca="1" si="81"/>
        <v>#N/A</v>
      </c>
    </row>
    <row r="603" spans="2:64" ht="15" x14ac:dyDescent="0.25">
      <c r="B603" s="41" t="s">
        <v>1652</v>
      </c>
      <c r="AD603" s="41">
        <f>ROW()</f>
        <v>603</v>
      </c>
      <c r="BB603" s="60" t="s">
        <v>1653</v>
      </c>
      <c r="BC603" s="41" t="s">
        <v>348</v>
      </c>
      <c r="BD603" s="42" t="b">
        <v>1</v>
      </c>
      <c r="BE603" s="43" t="str">
        <f>L178</f>
        <v>100000.00</v>
      </c>
      <c r="BF603" s="41" t="str">
        <f>""&amp;L178</f>
        <v>100000.00</v>
      </c>
      <c r="BG603" s="41" t="b">
        <v>0</v>
      </c>
      <c r="BH603" s="41" t="b">
        <v>0</v>
      </c>
      <c r="BK603" s="41" t="e">
        <f t="shared" ca="1" si="80"/>
        <v>#N/A</v>
      </c>
      <c r="BL603" s="41" t="e">
        <f t="shared" ca="1" si="81"/>
        <v>#N/A</v>
      </c>
    </row>
    <row r="604" spans="2:64" ht="15" x14ac:dyDescent="0.25">
      <c r="B604" s="41" t="s">
        <v>1654</v>
      </c>
      <c r="AD604" s="41">
        <f>ROW()</f>
        <v>604</v>
      </c>
      <c r="BB604" s="60" t="s">
        <v>1655</v>
      </c>
      <c r="BC604" s="41" t="s">
        <v>461</v>
      </c>
      <c r="BD604" s="42" t="b">
        <v>0</v>
      </c>
      <c r="BE604" s="41" t="s">
        <v>684</v>
      </c>
      <c r="BF604" s="41" t="s">
        <v>684</v>
      </c>
      <c r="BG604" s="41" t="b">
        <v>0</v>
      </c>
      <c r="BH604" s="41" t="b">
        <v>0</v>
      </c>
      <c r="BK604" s="41" t="s">
        <v>463</v>
      </c>
      <c r="BL604" s="41" t="s">
        <v>463</v>
      </c>
    </row>
    <row r="605" spans="2:64" ht="15" x14ac:dyDescent="0.25">
      <c r="B605" s="41" t="s">
        <v>1656</v>
      </c>
      <c r="AD605" s="41">
        <f>ROW()</f>
        <v>605</v>
      </c>
      <c r="BB605" s="41" t="s">
        <v>1657</v>
      </c>
      <c r="BC605" s="41" t="s">
        <v>461</v>
      </c>
      <c r="BD605" s="42" t="b">
        <v>0</v>
      </c>
      <c r="BE605" s="41" t="s">
        <v>1658</v>
      </c>
      <c r="BF605" s="41" t="s">
        <v>1658</v>
      </c>
      <c r="BG605" s="41" t="b">
        <v>0</v>
      </c>
      <c r="BH605" s="41" t="b">
        <v>0</v>
      </c>
      <c r="BK605" s="41" t="s">
        <v>463</v>
      </c>
      <c r="BL605" s="41" t="s">
        <v>463</v>
      </c>
    </row>
    <row r="606" spans="2:64" ht="15" x14ac:dyDescent="0.25">
      <c r="B606" s="41" t="s">
        <v>1659</v>
      </c>
      <c r="AD606" s="41">
        <f>ROW()</f>
        <v>606</v>
      </c>
      <c r="BB606" s="41" t="s">
        <v>1660</v>
      </c>
      <c r="BC606" s="41" t="s">
        <v>348</v>
      </c>
      <c r="BD606" s="42" t="b">
        <v>1</v>
      </c>
      <c r="BE606" s="43" t="str">
        <f t="shared" ref="BE606:BE617" si="82">O159</f>
        <v>100,000</v>
      </c>
      <c r="BF606" s="41" t="str">
        <f t="shared" ref="BF606:BF617" si="83">""&amp;O159</f>
        <v>100,000</v>
      </c>
      <c r="BG606" s="41" t="b">
        <v>1</v>
      </c>
      <c r="BH606" s="41" t="b">
        <v>1</v>
      </c>
      <c r="BK606" s="41" t="e">
        <f t="shared" ref="BK606:BK623" ca="1" si="84">_xlfn.FORMULATEXT(BE606)</f>
        <v>#N/A</v>
      </c>
      <c r="BL606" s="41" t="e">
        <f t="shared" ref="BL606:BL623" ca="1" si="85">_xlfn.FORMULATEXT(BE606)</f>
        <v>#N/A</v>
      </c>
    </row>
    <row r="607" spans="2:64" ht="15" x14ac:dyDescent="0.25">
      <c r="AD607" s="41">
        <f>ROW()</f>
        <v>607</v>
      </c>
      <c r="BB607" s="41" t="s">
        <v>1661</v>
      </c>
      <c r="BC607" s="41" t="s">
        <v>348</v>
      </c>
      <c r="BD607" s="42" t="b">
        <v>1</v>
      </c>
      <c r="BE607" s="43" t="str">
        <f t="shared" si="82"/>
        <v>0.00</v>
      </c>
      <c r="BF607" s="41" t="str">
        <f t="shared" si="83"/>
        <v>0.00</v>
      </c>
      <c r="BG607" s="41" t="b">
        <v>0</v>
      </c>
      <c r="BH607" s="41" t="b">
        <v>0</v>
      </c>
      <c r="BK607" s="41" t="e">
        <f t="shared" ca="1" si="84"/>
        <v>#N/A</v>
      </c>
      <c r="BL607" s="41" t="e">
        <f t="shared" ca="1" si="85"/>
        <v>#N/A</v>
      </c>
    </row>
    <row r="608" spans="2:64" ht="15" x14ac:dyDescent="0.25">
      <c r="B608" s="41" t="s">
        <v>1662</v>
      </c>
      <c r="I608" s="119" t="s">
        <v>558</v>
      </c>
      <c r="J608" s="120"/>
      <c r="K608" s="120"/>
      <c r="L608" s="121"/>
      <c r="M608" s="79" t="s">
        <v>1663</v>
      </c>
      <c r="AD608" s="41">
        <f>ROW()</f>
        <v>608</v>
      </c>
      <c r="BB608" s="41" t="s">
        <v>1664</v>
      </c>
      <c r="BC608" s="41" t="s">
        <v>348</v>
      </c>
      <c r="BD608" s="42" t="b">
        <v>1</v>
      </c>
      <c r="BE608" s="43" t="str">
        <f t="shared" si="82"/>
        <v>0</v>
      </c>
      <c r="BF608" s="41" t="str">
        <f t="shared" si="83"/>
        <v>0</v>
      </c>
      <c r="BG608" s="41" t="b">
        <v>1</v>
      </c>
      <c r="BH608" s="41" t="b">
        <v>1</v>
      </c>
      <c r="BK608" s="41" t="e">
        <f t="shared" ca="1" si="84"/>
        <v>#N/A</v>
      </c>
      <c r="BL608" s="41" t="e">
        <f t="shared" ca="1" si="85"/>
        <v>#N/A</v>
      </c>
    </row>
    <row r="609" spans="2:64" ht="15" x14ac:dyDescent="0.25">
      <c r="B609" s="41" t="s">
        <v>1665</v>
      </c>
      <c r="M609" s="122" t="s">
        <v>499</v>
      </c>
      <c r="N609" s="123"/>
      <c r="O609" s="123"/>
      <c r="P609" s="121"/>
      <c r="AD609" s="41">
        <f>ROW()</f>
        <v>609</v>
      </c>
      <c r="BB609" s="41" t="s">
        <v>1666</v>
      </c>
      <c r="BC609" s="41" t="s">
        <v>348</v>
      </c>
      <c r="BD609" s="42" t="b">
        <v>1</v>
      </c>
      <c r="BE609" s="43" t="str">
        <f t="shared" si="82"/>
        <v>0</v>
      </c>
      <c r="BF609" s="41" t="str">
        <f t="shared" si="83"/>
        <v>0</v>
      </c>
      <c r="BG609" s="41" t="b">
        <v>1</v>
      </c>
      <c r="BH609" s="41" t="b">
        <v>1</v>
      </c>
      <c r="BK609" s="41" t="e">
        <f t="shared" ca="1" si="84"/>
        <v>#N/A</v>
      </c>
      <c r="BL609" s="41" t="e">
        <f t="shared" ca="1" si="85"/>
        <v>#N/A</v>
      </c>
    </row>
    <row r="610" spans="2:64" ht="15" x14ac:dyDescent="0.25">
      <c r="AD610" s="41">
        <f>ROW()</f>
        <v>610</v>
      </c>
      <c r="BB610" s="41" t="s">
        <v>1667</v>
      </c>
      <c r="BC610" s="41" t="s">
        <v>348</v>
      </c>
      <c r="BD610" s="42" t="b">
        <v>1</v>
      </c>
      <c r="BE610" s="43" t="str">
        <f t="shared" si="82"/>
        <v>0</v>
      </c>
      <c r="BF610" s="41" t="str">
        <f t="shared" si="83"/>
        <v>0</v>
      </c>
      <c r="BG610" s="41" t="b">
        <v>1</v>
      </c>
      <c r="BH610" s="41" t="b">
        <v>1</v>
      </c>
      <c r="BK610" s="41" t="e">
        <f t="shared" ca="1" si="84"/>
        <v>#N/A</v>
      </c>
      <c r="BL610" s="41" t="e">
        <f t="shared" ca="1" si="85"/>
        <v>#N/A</v>
      </c>
    </row>
    <row r="611" spans="2:64" ht="15" x14ac:dyDescent="0.25">
      <c r="B611" s="41" t="s">
        <v>1668</v>
      </c>
      <c r="AD611" s="41">
        <f>ROW()</f>
        <v>611</v>
      </c>
      <c r="BB611" s="41" t="s">
        <v>1669</v>
      </c>
      <c r="BC611" s="41" t="s">
        <v>348</v>
      </c>
      <c r="BD611" s="42" t="b">
        <v>1</v>
      </c>
      <c r="BE611" s="43" t="str">
        <f t="shared" si="82"/>
        <v>0</v>
      </c>
      <c r="BF611" s="41" t="str">
        <f t="shared" si="83"/>
        <v>0</v>
      </c>
      <c r="BG611" s="41" t="b">
        <v>1</v>
      </c>
      <c r="BH611" s="41" t="b">
        <v>1</v>
      </c>
      <c r="BK611" s="41" t="e">
        <f t="shared" ca="1" si="84"/>
        <v>#N/A</v>
      </c>
      <c r="BL611" s="41" t="e">
        <f t="shared" ca="1" si="85"/>
        <v>#N/A</v>
      </c>
    </row>
    <row r="612" spans="2:64" ht="15" x14ac:dyDescent="0.25">
      <c r="B612" s="41" t="s">
        <v>1670</v>
      </c>
      <c r="AD612" s="41">
        <f>ROW()</f>
        <v>612</v>
      </c>
      <c r="BB612" s="41" t="s">
        <v>1671</v>
      </c>
      <c r="BC612" s="41" t="s">
        <v>348</v>
      </c>
      <c r="BD612" s="42" t="b">
        <v>1</v>
      </c>
      <c r="BE612" s="43" t="str">
        <f t="shared" si="82"/>
        <v>0</v>
      </c>
      <c r="BF612" s="41" t="str">
        <f t="shared" si="83"/>
        <v>0</v>
      </c>
      <c r="BG612" s="41" t="b">
        <v>1</v>
      </c>
      <c r="BH612" s="41" t="b">
        <v>1</v>
      </c>
      <c r="BK612" s="41" t="e">
        <f t="shared" ca="1" si="84"/>
        <v>#N/A</v>
      </c>
      <c r="BL612" s="41" t="e">
        <f t="shared" ca="1" si="85"/>
        <v>#N/A</v>
      </c>
    </row>
    <row r="613" spans="2:64" ht="15" x14ac:dyDescent="0.25">
      <c r="AD613" s="41">
        <f>ROW()</f>
        <v>613</v>
      </c>
      <c r="BB613" s="41" t="s">
        <v>1672</v>
      </c>
      <c r="BC613" s="41" t="s">
        <v>348</v>
      </c>
      <c r="BD613" s="42" t="b">
        <v>1</v>
      </c>
      <c r="BE613" s="43" t="str">
        <f t="shared" si="82"/>
        <v>0</v>
      </c>
      <c r="BF613" s="41" t="str">
        <f t="shared" si="83"/>
        <v>0</v>
      </c>
      <c r="BG613" s="41" t="b">
        <v>1</v>
      </c>
      <c r="BH613" s="41" t="b">
        <v>1</v>
      </c>
      <c r="BK613" s="41" t="e">
        <f t="shared" ca="1" si="84"/>
        <v>#N/A</v>
      </c>
      <c r="BL613" s="41" t="e">
        <f t="shared" ca="1" si="85"/>
        <v>#N/A</v>
      </c>
    </row>
    <row r="614" spans="2:64" ht="15" x14ac:dyDescent="0.25">
      <c r="B614" s="41" t="s">
        <v>1673</v>
      </c>
      <c r="AD614" s="41">
        <f>ROW()</f>
        <v>614</v>
      </c>
      <c r="BB614" s="41" t="s">
        <v>1674</v>
      </c>
      <c r="BC614" s="41" t="s">
        <v>348</v>
      </c>
      <c r="BD614" s="42" t="b">
        <v>1</v>
      </c>
      <c r="BE614" s="43" t="str">
        <f t="shared" si="82"/>
        <v>0</v>
      </c>
      <c r="BF614" s="41" t="str">
        <f t="shared" si="83"/>
        <v>0</v>
      </c>
      <c r="BG614" s="41" t="b">
        <v>1</v>
      </c>
      <c r="BH614" s="41" t="b">
        <v>1</v>
      </c>
      <c r="BK614" s="41" t="e">
        <f t="shared" ca="1" si="84"/>
        <v>#N/A</v>
      </c>
      <c r="BL614" s="41" t="e">
        <f t="shared" ca="1" si="85"/>
        <v>#N/A</v>
      </c>
    </row>
    <row r="615" spans="2:64" ht="15" x14ac:dyDescent="0.25">
      <c r="B615" s="41" t="s">
        <v>1675</v>
      </c>
      <c r="AD615" s="41">
        <f>ROW()</f>
        <v>615</v>
      </c>
      <c r="BB615" s="41" t="s">
        <v>1676</v>
      </c>
      <c r="BC615" s="41" t="s">
        <v>348</v>
      </c>
      <c r="BD615" s="42" t="b">
        <v>1</v>
      </c>
      <c r="BE615" s="43" t="str">
        <f>O169</f>
        <v>0</v>
      </c>
      <c r="BF615" s="41" t="str">
        <f>""&amp;O169</f>
        <v>0</v>
      </c>
      <c r="BG615" s="41" t="b">
        <v>1</v>
      </c>
      <c r="BH615" s="41" t="b">
        <v>1</v>
      </c>
      <c r="BK615" s="41" t="e">
        <f t="shared" ca="1" si="84"/>
        <v>#N/A</v>
      </c>
      <c r="BL615" s="41" t="e">
        <f t="shared" ca="1" si="85"/>
        <v>#N/A</v>
      </c>
    </row>
    <row r="616" spans="2:64" ht="15" x14ac:dyDescent="0.25">
      <c r="B616" s="41" t="s">
        <v>1677</v>
      </c>
      <c r="AD616" s="41">
        <f>ROW()</f>
        <v>616</v>
      </c>
      <c r="BB616" s="41" t="s">
        <v>1678</v>
      </c>
      <c r="BC616" s="41" t="s">
        <v>348</v>
      </c>
      <c r="BD616" s="42" t="b">
        <v>1</v>
      </c>
      <c r="BE616" s="43" t="e">
        <f>#REF!</f>
        <v>#REF!</v>
      </c>
      <c r="BF616" s="41" t="e">
        <f>""&amp;#REF!</f>
        <v>#REF!</v>
      </c>
      <c r="BG616" s="41" t="b">
        <v>1</v>
      </c>
      <c r="BH616" s="41" t="b">
        <v>1</v>
      </c>
      <c r="BK616" s="41" t="e">
        <f t="shared" ca="1" si="84"/>
        <v>#N/A</v>
      </c>
      <c r="BL616" s="41" t="e">
        <f t="shared" ca="1" si="85"/>
        <v>#N/A</v>
      </c>
    </row>
    <row r="617" spans="2:64" ht="15" x14ac:dyDescent="0.25">
      <c r="B617" s="41" t="s">
        <v>1679</v>
      </c>
      <c r="AD617" s="41">
        <f>ROW()</f>
        <v>617</v>
      </c>
      <c r="BB617" s="41" t="s">
        <v>1680</v>
      </c>
      <c r="BC617" s="41" t="s">
        <v>348</v>
      </c>
      <c r="BD617" s="42" t="b">
        <v>1</v>
      </c>
      <c r="BE617" s="43">
        <f t="shared" si="82"/>
        <v>0</v>
      </c>
      <c r="BF617" s="41" t="str">
        <f t="shared" si="83"/>
        <v/>
      </c>
      <c r="BG617" s="41" t="b">
        <v>1</v>
      </c>
      <c r="BH617" s="41" t="b">
        <v>1</v>
      </c>
      <c r="BK617" s="41" t="e">
        <f t="shared" ca="1" si="84"/>
        <v>#N/A</v>
      </c>
      <c r="BL617" s="41" t="e">
        <f t="shared" ca="1" si="85"/>
        <v>#N/A</v>
      </c>
    </row>
    <row r="618" spans="2:64" ht="15" x14ac:dyDescent="0.25">
      <c r="B618" s="41" t="s">
        <v>1681</v>
      </c>
      <c r="AD618" s="41">
        <f>ROW()</f>
        <v>618</v>
      </c>
      <c r="BB618" s="41" t="s">
        <v>1682</v>
      </c>
      <c r="BC618" s="41" t="s">
        <v>348</v>
      </c>
      <c r="BD618" s="42" t="b">
        <v>1</v>
      </c>
      <c r="BE618" s="43" t="str">
        <f>O172</f>
        <v>0.00</v>
      </c>
      <c r="BF618" s="41" t="str">
        <f>""&amp;O172</f>
        <v>0.00</v>
      </c>
      <c r="BG618" s="41" t="b">
        <v>0</v>
      </c>
      <c r="BH618" s="41" t="b">
        <v>0</v>
      </c>
      <c r="BK618" s="41" t="e">
        <f t="shared" ca="1" si="84"/>
        <v>#N/A</v>
      </c>
      <c r="BL618" s="41" t="e">
        <f t="shared" ca="1" si="85"/>
        <v>#N/A</v>
      </c>
    </row>
    <row r="619" spans="2:64" ht="15" x14ac:dyDescent="0.25">
      <c r="B619" s="41" t="s">
        <v>1683</v>
      </c>
      <c r="AD619" s="41">
        <f>ROW()</f>
        <v>619</v>
      </c>
      <c r="BB619" s="41" t="s">
        <v>1684</v>
      </c>
      <c r="BC619" s="41" t="s">
        <v>348</v>
      </c>
      <c r="BD619" s="42" t="b">
        <v>1</v>
      </c>
      <c r="BE619" s="43" t="str">
        <f>O173</f>
        <v>0</v>
      </c>
      <c r="BF619" s="41" t="str">
        <f>""&amp;O173</f>
        <v>0</v>
      </c>
      <c r="BG619" s="41" t="b">
        <v>1</v>
      </c>
      <c r="BH619" s="41" t="b">
        <v>1</v>
      </c>
      <c r="BK619" s="41" t="e">
        <f t="shared" ca="1" si="84"/>
        <v>#N/A</v>
      </c>
      <c r="BL619" s="41" t="e">
        <f t="shared" ca="1" si="85"/>
        <v>#N/A</v>
      </c>
    </row>
    <row r="620" spans="2:64" ht="15" x14ac:dyDescent="0.25">
      <c r="B620" s="41" t="s">
        <v>1685</v>
      </c>
      <c r="AD620" s="41">
        <f>ROW()</f>
        <v>620</v>
      </c>
      <c r="BB620" s="41" t="s">
        <v>1686</v>
      </c>
      <c r="BC620" s="41" t="s">
        <v>348</v>
      </c>
      <c r="BD620" s="42" t="b">
        <v>1</v>
      </c>
      <c r="BE620" s="43" t="str">
        <f>O174</f>
        <v>0</v>
      </c>
      <c r="BF620" s="41" t="str">
        <f>""&amp;O174</f>
        <v>0</v>
      </c>
      <c r="BG620" s="41" t="b">
        <v>1</v>
      </c>
      <c r="BH620" s="41" t="b">
        <v>1</v>
      </c>
      <c r="BK620" s="41" t="e">
        <f t="shared" ca="1" si="84"/>
        <v>#N/A</v>
      </c>
      <c r="BL620" s="41" t="e">
        <f t="shared" ca="1" si="85"/>
        <v>#N/A</v>
      </c>
    </row>
    <row r="621" spans="2:64" ht="15" x14ac:dyDescent="0.25">
      <c r="B621" s="41" t="s">
        <v>1687</v>
      </c>
      <c r="AD621" s="41">
        <f>ROW()</f>
        <v>621</v>
      </c>
      <c r="BB621" s="41" t="s">
        <v>1688</v>
      </c>
      <c r="BC621" s="41" t="s">
        <v>348</v>
      </c>
      <c r="BD621" s="42" t="b">
        <v>1</v>
      </c>
      <c r="BE621" s="43" t="str">
        <f>O175</f>
        <v>0</v>
      </c>
      <c r="BF621" s="41" t="str">
        <f>""&amp;O175</f>
        <v>0</v>
      </c>
      <c r="BG621" s="41" t="b">
        <v>1</v>
      </c>
      <c r="BH621" s="41" t="b">
        <v>1</v>
      </c>
      <c r="BK621" s="41" t="e">
        <f t="shared" ca="1" si="84"/>
        <v>#N/A</v>
      </c>
      <c r="BL621" s="41" t="e">
        <f t="shared" ca="1" si="85"/>
        <v>#N/A</v>
      </c>
    </row>
    <row r="622" spans="2:64" ht="15" x14ac:dyDescent="0.25">
      <c r="B622" s="41" t="s">
        <v>1689</v>
      </c>
      <c r="AD622" s="41">
        <f>ROW()</f>
        <v>622</v>
      </c>
      <c r="BB622" s="41" t="s">
        <v>1690</v>
      </c>
      <c r="BC622" s="41" t="s">
        <v>348</v>
      </c>
      <c r="BD622" s="42" t="b">
        <v>1</v>
      </c>
      <c r="BE622" s="43">
        <f>O176</f>
        <v>0</v>
      </c>
      <c r="BF622" s="41" t="str">
        <f>""&amp;O176</f>
        <v/>
      </c>
      <c r="BG622" s="41" t="b">
        <v>1</v>
      </c>
      <c r="BH622" s="41" t="b">
        <v>1</v>
      </c>
      <c r="BK622" s="41" t="e">
        <f t="shared" ca="1" si="84"/>
        <v>#N/A</v>
      </c>
      <c r="BL622" s="41" t="e">
        <f t="shared" ca="1" si="85"/>
        <v>#N/A</v>
      </c>
    </row>
    <row r="623" spans="2:64" ht="15" x14ac:dyDescent="0.25">
      <c r="B623" s="41" t="s">
        <v>1691</v>
      </c>
      <c r="AD623" s="41">
        <f>ROW()</f>
        <v>623</v>
      </c>
      <c r="BB623" s="60" t="s">
        <v>1692</v>
      </c>
      <c r="BC623" s="41" t="s">
        <v>348</v>
      </c>
      <c r="BD623" s="42" t="b">
        <v>1</v>
      </c>
      <c r="BE623" s="43" t="str">
        <f>O178</f>
        <v>100000.00</v>
      </c>
      <c r="BF623" s="41" t="str">
        <f>""&amp;O178</f>
        <v>100000.00</v>
      </c>
      <c r="BG623" s="41" t="b">
        <v>0</v>
      </c>
      <c r="BH623" s="41" t="b">
        <v>0</v>
      </c>
      <c r="BK623" s="41" t="e">
        <f t="shared" ca="1" si="84"/>
        <v>#N/A</v>
      </c>
      <c r="BL623" s="41" t="e">
        <f t="shared" ca="1" si="85"/>
        <v>#N/A</v>
      </c>
    </row>
    <row r="624" spans="2:64" ht="15" x14ac:dyDescent="0.25">
      <c r="B624" s="41" t="s">
        <v>1693</v>
      </c>
      <c r="AD624" s="41">
        <f>ROW()</f>
        <v>624</v>
      </c>
      <c r="BB624" s="60" t="s">
        <v>1694</v>
      </c>
      <c r="BC624" s="41" t="s">
        <v>461</v>
      </c>
      <c r="BD624" s="42" t="b">
        <v>0</v>
      </c>
      <c r="BE624" s="41" t="s">
        <v>684</v>
      </c>
      <c r="BF624" s="41" t="s">
        <v>684</v>
      </c>
      <c r="BG624" s="41" t="b">
        <v>0</v>
      </c>
      <c r="BH624" s="41" t="b">
        <v>0</v>
      </c>
      <c r="BK624" s="41" t="s">
        <v>463</v>
      </c>
      <c r="BL624" s="41" t="s">
        <v>463</v>
      </c>
    </row>
    <row r="625" spans="2:64" ht="15" x14ac:dyDescent="0.25">
      <c r="B625" s="41" t="s">
        <v>1695</v>
      </c>
      <c r="AD625" s="41">
        <f>ROW()</f>
        <v>625</v>
      </c>
      <c r="BB625" s="41" t="s">
        <v>1696</v>
      </c>
      <c r="BC625" s="41" t="s">
        <v>461</v>
      </c>
      <c r="BD625" s="42" t="b">
        <v>0</v>
      </c>
      <c r="BE625" s="41" t="s">
        <v>1697</v>
      </c>
      <c r="BF625" s="41" t="s">
        <v>1697</v>
      </c>
      <c r="BG625" s="41" t="b">
        <v>0</v>
      </c>
      <c r="BH625" s="41" t="b">
        <v>0</v>
      </c>
      <c r="BK625" s="41" t="s">
        <v>463</v>
      </c>
      <c r="BL625" s="41" t="s">
        <v>463</v>
      </c>
    </row>
    <row r="626" spans="2:64" ht="15" x14ac:dyDescent="0.25">
      <c r="B626" s="41" t="s">
        <v>1698</v>
      </c>
      <c r="AD626" s="41">
        <f>ROW()</f>
        <v>626</v>
      </c>
      <c r="BB626" s="41" t="s">
        <v>1699</v>
      </c>
      <c r="BC626" s="41" t="s">
        <v>348</v>
      </c>
      <c r="BD626" s="42" t="b">
        <v>1</v>
      </c>
      <c r="BE626" s="43">
        <f t="shared" ref="BE626:BE637" si="86">R159</f>
        <v>0</v>
      </c>
      <c r="BF626" s="41" t="str">
        <f t="shared" ref="BF626:BF637" si="87">""&amp;R159</f>
        <v/>
      </c>
      <c r="BG626" s="41" t="b">
        <v>0</v>
      </c>
      <c r="BH626" s="41" t="b">
        <v>0</v>
      </c>
      <c r="BK626" s="41" t="e">
        <f t="shared" ref="BK626:BK643" ca="1" si="88">_xlfn.FORMULATEXT(BE626)</f>
        <v>#N/A</v>
      </c>
      <c r="BL626" s="41" t="e">
        <f t="shared" ref="BL626:BL643" ca="1" si="89">_xlfn.FORMULATEXT(BE626)</f>
        <v>#N/A</v>
      </c>
    </row>
    <row r="627" spans="2:64" ht="15" x14ac:dyDescent="0.25">
      <c r="B627" s="41" t="s">
        <v>1700</v>
      </c>
      <c r="AD627" s="41">
        <f>ROW()</f>
        <v>627</v>
      </c>
      <c r="BB627" s="41" t="s">
        <v>1701</v>
      </c>
      <c r="BC627" s="41" t="s">
        <v>348</v>
      </c>
      <c r="BD627" s="42" t="b">
        <v>1</v>
      </c>
      <c r="BE627" s="43" t="str">
        <f t="shared" si="86"/>
        <v>0.00</v>
      </c>
      <c r="BF627" s="41" t="str">
        <f t="shared" si="87"/>
        <v>0.00</v>
      </c>
      <c r="BG627" s="41" t="b">
        <v>0</v>
      </c>
      <c r="BH627" s="41" t="b">
        <v>0</v>
      </c>
      <c r="BK627" s="41" t="e">
        <f t="shared" ca="1" si="88"/>
        <v>#N/A</v>
      </c>
      <c r="BL627" s="41" t="e">
        <f t="shared" ca="1" si="89"/>
        <v>#N/A</v>
      </c>
    </row>
    <row r="628" spans="2:64" ht="15" x14ac:dyDescent="0.25">
      <c r="B628" s="41" t="s">
        <v>1702</v>
      </c>
      <c r="AD628" s="41">
        <f>ROW()</f>
        <v>628</v>
      </c>
      <c r="BB628" s="41" t="s">
        <v>1703</v>
      </c>
      <c r="BC628" s="41" t="s">
        <v>348</v>
      </c>
      <c r="BD628" s="42" t="b">
        <v>1</v>
      </c>
      <c r="BE628" s="43" t="e">
        <f>#REF!</f>
        <v>#REF!</v>
      </c>
      <c r="BF628" s="41" t="e">
        <f>""&amp;#REF!</f>
        <v>#REF!</v>
      </c>
      <c r="BG628" s="41" t="b">
        <v>1</v>
      </c>
      <c r="BH628" s="41" t="b">
        <v>1</v>
      </c>
      <c r="BK628" s="41" t="e">
        <f t="shared" ca="1" si="88"/>
        <v>#N/A</v>
      </c>
      <c r="BL628" s="41" t="e">
        <f t="shared" ca="1" si="89"/>
        <v>#N/A</v>
      </c>
    </row>
    <row r="629" spans="2:64" ht="15" x14ac:dyDescent="0.25">
      <c r="B629" s="41" t="s">
        <v>1704</v>
      </c>
      <c r="AD629" s="41">
        <f>ROW()</f>
        <v>629</v>
      </c>
      <c r="BB629" s="41" t="s">
        <v>1705</v>
      </c>
      <c r="BC629" s="41" t="s">
        <v>348</v>
      </c>
      <c r="BD629" s="42" t="b">
        <v>1</v>
      </c>
      <c r="BE629" s="43" t="str">
        <f>R161</f>
        <v>0</v>
      </c>
      <c r="BF629" s="41" t="str">
        <f>""&amp;R161</f>
        <v>0</v>
      </c>
      <c r="BG629" s="41" t="b">
        <v>1</v>
      </c>
      <c r="BH629" s="41" t="b">
        <v>1</v>
      </c>
      <c r="BK629" s="41" t="e">
        <f t="shared" ca="1" si="88"/>
        <v>#N/A</v>
      </c>
      <c r="BL629" s="41" t="e">
        <f t="shared" ca="1" si="89"/>
        <v>#N/A</v>
      </c>
    </row>
    <row r="630" spans="2:64" ht="15" x14ac:dyDescent="0.25">
      <c r="B630" s="41" t="s">
        <v>1706</v>
      </c>
      <c r="AD630" s="41">
        <f>ROW()</f>
        <v>630</v>
      </c>
      <c r="BB630" s="41" t="s">
        <v>1707</v>
      </c>
      <c r="BC630" s="41" t="s">
        <v>348</v>
      </c>
      <c r="BD630" s="42" t="b">
        <v>1</v>
      </c>
      <c r="BE630" s="43" t="str">
        <f t="shared" si="86"/>
        <v>0</v>
      </c>
      <c r="BF630" s="41" t="str">
        <f t="shared" si="87"/>
        <v>0</v>
      </c>
      <c r="BG630" s="41" t="b">
        <v>1</v>
      </c>
      <c r="BH630" s="41" t="b">
        <v>1</v>
      </c>
      <c r="BK630" s="41" t="e">
        <f t="shared" ca="1" si="88"/>
        <v>#N/A</v>
      </c>
      <c r="BL630" s="41" t="e">
        <f t="shared" ca="1" si="89"/>
        <v>#N/A</v>
      </c>
    </row>
    <row r="631" spans="2:64" ht="15" x14ac:dyDescent="0.25">
      <c r="B631" s="41" t="s">
        <v>1708</v>
      </c>
      <c r="AD631" s="41">
        <f>ROW()</f>
        <v>631</v>
      </c>
      <c r="BB631" s="41" t="s">
        <v>1709</v>
      </c>
      <c r="BC631" s="41" t="s">
        <v>348</v>
      </c>
      <c r="BD631" s="42" t="b">
        <v>1</v>
      </c>
      <c r="BE631" s="43" t="str">
        <f t="shared" si="86"/>
        <v>0</v>
      </c>
      <c r="BF631" s="41" t="str">
        <f t="shared" si="87"/>
        <v>0</v>
      </c>
      <c r="BG631" s="41" t="b">
        <v>1</v>
      </c>
      <c r="BH631" s="41" t="b">
        <v>1</v>
      </c>
      <c r="BK631" s="41" t="e">
        <f t="shared" ca="1" si="88"/>
        <v>#N/A</v>
      </c>
      <c r="BL631" s="41" t="e">
        <f t="shared" ca="1" si="89"/>
        <v>#N/A</v>
      </c>
    </row>
    <row r="632" spans="2:64" ht="15" x14ac:dyDescent="0.25">
      <c r="B632" s="41" t="s">
        <v>1710</v>
      </c>
      <c r="AD632" s="41">
        <f>ROW()</f>
        <v>632</v>
      </c>
      <c r="BB632" s="41" t="s">
        <v>1711</v>
      </c>
      <c r="BC632" s="41" t="s">
        <v>348</v>
      </c>
      <c r="BD632" s="42" t="b">
        <v>1</v>
      </c>
      <c r="BE632" s="43" t="str">
        <f t="shared" si="86"/>
        <v>0</v>
      </c>
      <c r="BF632" s="41" t="str">
        <f t="shared" si="87"/>
        <v>0</v>
      </c>
      <c r="BG632" s="41" t="b">
        <v>1</v>
      </c>
      <c r="BH632" s="41" t="b">
        <v>1</v>
      </c>
      <c r="BK632" s="41" t="e">
        <f t="shared" ca="1" si="88"/>
        <v>#N/A</v>
      </c>
      <c r="BL632" s="41" t="e">
        <f t="shared" ca="1" si="89"/>
        <v>#N/A</v>
      </c>
    </row>
    <row r="633" spans="2:64" ht="15" x14ac:dyDescent="0.25">
      <c r="B633" s="41" t="s">
        <v>1712</v>
      </c>
      <c r="AD633" s="41">
        <f>ROW()</f>
        <v>633</v>
      </c>
      <c r="BB633" s="41" t="s">
        <v>1713</v>
      </c>
      <c r="BC633" s="41" t="s">
        <v>348</v>
      </c>
      <c r="BD633" s="42" t="b">
        <v>1</v>
      </c>
      <c r="BE633" s="43" t="str">
        <f t="shared" si="86"/>
        <v>0</v>
      </c>
      <c r="BF633" s="41" t="str">
        <f t="shared" si="87"/>
        <v>0</v>
      </c>
      <c r="BG633" s="41" t="b">
        <v>1</v>
      </c>
      <c r="BH633" s="41" t="b">
        <v>1</v>
      </c>
      <c r="BK633" s="41" t="e">
        <f t="shared" ca="1" si="88"/>
        <v>#N/A</v>
      </c>
      <c r="BL633" s="41" t="e">
        <f t="shared" ca="1" si="89"/>
        <v>#N/A</v>
      </c>
    </row>
    <row r="634" spans="2:64" ht="15" x14ac:dyDescent="0.25">
      <c r="B634" s="41" t="s">
        <v>1714</v>
      </c>
      <c r="AD634" s="41">
        <f>ROW()</f>
        <v>634</v>
      </c>
      <c r="BB634" s="41" t="s">
        <v>1715</v>
      </c>
      <c r="BC634" s="41" t="s">
        <v>348</v>
      </c>
      <c r="BD634" s="42" t="b">
        <v>1</v>
      </c>
      <c r="BE634" s="43" t="str">
        <f t="shared" si="86"/>
        <v>0</v>
      </c>
      <c r="BF634" s="41" t="str">
        <f t="shared" si="87"/>
        <v>0</v>
      </c>
      <c r="BG634" s="41" t="b">
        <v>1</v>
      </c>
      <c r="BH634" s="41" t="b">
        <v>1</v>
      </c>
      <c r="BK634" s="41" t="e">
        <f t="shared" ca="1" si="88"/>
        <v>#N/A</v>
      </c>
      <c r="BL634" s="41" t="e">
        <f t="shared" ca="1" si="89"/>
        <v>#N/A</v>
      </c>
    </row>
    <row r="635" spans="2:64" ht="15" x14ac:dyDescent="0.25">
      <c r="B635" s="41" t="s">
        <v>1716</v>
      </c>
      <c r="AD635" s="41">
        <f>ROW()</f>
        <v>635</v>
      </c>
      <c r="BB635" s="41" t="s">
        <v>1717</v>
      </c>
      <c r="BC635" s="41" t="s">
        <v>348</v>
      </c>
      <c r="BD635" s="42" t="b">
        <v>1</v>
      </c>
      <c r="BE635" s="43" t="str">
        <f t="shared" si="86"/>
        <v>0</v>
      </c>
      <c r="BF635" s="41" t="str">
        <f t="shared" si="87"/>
        <v>0</v>
      </c>
      <c r="BG635" s="41" t="b">
        <v>1</v>
      </c>
      <c r="BH635" s="41" t="b">
        <v>1</v>
      </c>
      <c r="BK635" s="41" t="e">
        <f t="shared" ca="1" si="88"/>
        <v>#N/A</v>
      </c>
      <c r="BL635" s="41" t="e">
        <f t="shared" ca="1" si="89"/>
        <v>#N/A</v>
      </c>
    </row>
    <row r="636" spans="2:64" ht="15" x14ac:dyDescent="0.25">
      <c r="B636" s="41" t="s">
        <v>1718</v>
      </c>
      <c r="AD636" s="41">
        <f>ROW()</f>
        <v>636</v>
      </c>
      <c r="BB636" s="41" t="s">
        <v>1719</v>
      </c>
      <c r="BC636" s="41" t="s">
        <v>348</v>
      </c>
      <c r="BD636" s="42" t="b">
        <v>1</v>
      </c>
      <c r="BE636" s="43" t="str">
        <f t="shared" si="86"/>
        <v>0</v>
      </c>
      <c r="BF636" s="41" t="str">
        <f t="shared" si="87"/>
        <v>0</v>
      </c>
      <c r="BG636" s="41" t="b">
        <v>1</v>
      </c>
      <c r="BH636" s="41" t="b">
        <v>1</v>
      </c>
      <c r="BK636" s="41" t="e">
        <f t="shared" ca="1" si="88"/>
        <v>#N/A</v>
      </c>
      <c r="BL636" s="41" t="e">
        <f t="shared" ca="1" si="89"/>
        <v>#N/A</v>
      </c>
    </row>
    <row r="637" spans="2:64" ht="15" x14ac:dyDescent="0.25">
      <c r="B637" s="41" t="s">
        <v>1720</v>
      </c>
      <c r="AD637" s="41">
        <f>ROW()</f>
        <v>637</v>
      </c>
      <c r="BB637" s="41" t="s">
        <v>1721</v>
      </c>
      <c r="BC637" s="41" t="s">
        <v>348</v>
      </c>
      <c r="BD637" s="42" t="b">
        <v>1</v>
      </c>
      <c r="BE637" s="43">
        <f t="shared" si="86"/>
        <v>0</v>
      </c>
      <c r="BF637" s="41" t="str">
        <f t="shared" si="87"/>
        <v/>
      </c>
      <c r="BG637" s="41" t="b">
        <v>1</v>
      </c>
      <c r="BH637" s="41" t="b">
        <v>1</v>
      </c>
      <c r="BK637" s="41" t="e">
        <f t="shared" ca="1" si="88"/>
        <v>#N/A</v>
      </c>
      <c r="BL637" s="41" t="e">
        <f t="shared" ca="1" si="89"/>
        <v>#N/A</v>
      </c>
    </row>
    <row r="638" spans="2:64" ht="15" x14ac:dyDescent="0.25">
      <c r="B638" s="41" t="s">
        <v>1722</v>
      </c>
      <c r="AD638" s="41">
        <f>ROW()</f>
        <v>638</v>
      </c>
      <c r="BB638" s="41" t="s">
        <v>1723</v>
      </c>
      <c r="BC638" s="41" t="s">
        <v>348</v>
      </c>
      <c r="BD638" s="42" t="b">
        <v>1</v>
      </c>
      <c r="BE638" s="43" t="str">
        <f>R172</f>
        <v>0.00</v>
      </c>
      <c r="BF638" s="41" t="str">
        <f>""&amp;R172</f>
        <v>0.00</v>
      </c>
      <c r="BG638" s="41" t="b">
        <v>0</v>
      </c>
      <c r="BH638" s="41" t="b">
        <v>0</v>
      </c>
      <c r="BK638" s="41" t="e">
        <f t="shared" ca="1" si="88"/>
        <v>#N/A</v>
      </c>
      <c r="BL638" s="41" t="e">
        <f t="shared" ca="1" si="89"/>
        <v>#N/A</v>
      </c>
    </row>
    <row r="639" spans="2:64" ht="15" x14ac:dyDescent="0.25">
      <c r="B639" s="41" t="s">
        <v>1724</v>
      </c>
      <c r="AD639" s="41">
        <f>ROW()</f>
        <v>639</v>
      </c>
      <c r="BB639" s="41" t="s">
        <v>1725</v>
      </c>
      <c r="BC639" s="41" t="s">
        <v>348</v>
      </c>
      <c r="BD639" s="42" t="b">
        <v>1</v>
      </c>
      <c r="BE639" s="43" t="str">
        <f>R173</f>
        <v>0</v>
      </c>
      <c r="BF639" s="41" t="str">
        <f>""&amp;R173</f>
        <v>0</v>
      </c>
      <c r="BG639" s="41" t="b">
        <v>1</v>
      </c>
      <c r="BH639" s="41" t="b">
        <v>1</v>
      </c>
      <c r="BK639" s="41" t="e">
        <f t="shared" ca="1" si="88"/>
        <v>#N/A</v>
      </c>
      <c r="BL639" s="41" t="e">
        <f t="shared" ca="1" si="89"/>
        <v>#N/A</v>
      </c>
    </row>
    <row r="640" spans="2:64" ht="15" x14ac:dyDescent="0.25">
      <c r="B640" s="41" t="s">
        <v>1726</v>
      </c>
      <c r="AD640" s="41">
        <f>ROW()</f>
        <v>640</v>
      </c>
      <c r="BB640" s="41" t="s">
        <v>1727</v>
      </c>
      <c r="BC640" s="41" t="s">
        <v>348</v>
      </c>
      <c r="BD640" s="42" t="b">
        <v>1</v>
      </c>
      <c r="BE640" s="43" t="str">
        <f>R174</f>
        <v>0</v>
      </c>
      <c r="BF640" s="41" t="str">
        <f>""&amp;R174</f>
        <v>0</v>
      </c>
      <c r="BG640" s="41" t="b">
        <v>1</v>
      </c>
      <c r="BH640" s="41" t="b">
        <v>1</v>
      </c>
      <c r="BK640" s="41" t="e">
        <f t="shared" ca="1" si="88"/>
        <v>#N/A</v>
      </c>
      <c r="BL640" s="41" t="e">
        <f t="shared" ca="1" si="89"/>
        <v>#N/A</v>
      </c>
    </row>
    <row r="641" spans="2:64" ht="15" x14ac:dyDescent="0.25">
      <c r="B641" s="41" t="s">
        <v>1728</v>
      </c>
      <c r="AD641" s="41">
        <f>ROW()</f>
        <v>641</v>
      </c>
      <c r="BB641" s="41" t="s">
        <v>1729</v>
      </c>
      <c r="BC641" s="41" t="s">
        <v>348</v>
      </c>
      <c r="BD641" s="42" t="b">
        <v>1</v>
      </c>
      <c r="BE641" s="43" t="str">
        <f>R175</f>
        <v>0</v>
      </c>
      <c r="BF641" s="41" t="str">
        <f>""&amp;R175</f>
        <v>0</v>
      </c>
      <c r="BG641" s="41" t="b">
        <v>1</v>
      </c>
      <c r="BH641" s="41" t="b">
        <v>1</v>
      </c>
      <c r="BK641" s="41" t="e">
        <f t="shared" ca="1" si="88"/>
        <v>#N/A</v>
      </c>
      <c r="BL641" s="41" t="e">
        <f t="shared" ca="1" si="89"/>
        <v>#N/A</v>
      </c>
    </row>
    <row r="642" spans="2:64" ht="15" x14ac:dyDescent="0.25">
      <c r="B642" s="41" t="s">
        <v>1730</v>
      </c>
      <c r="AD642" s="41">
        <f>ROW()</f>
        <v>642</v>
      </c>
      <c r="BB642" s="41" t="s">
        <v>1731</v>
      </c>
      <c r="BC642" s="41" t="s">
        <v>348</v>
      </c>
      <c r="BD642" s="42" t="b">
        <v>1</v>
      </c>
      <c r="BE642" s="43">
        <f>R176</f>
        <v>0</v>
      </c>
      <c r="BF642" s="41" t="str">
        <f>""&amp;R176</f>
        <v/>
      </c>
      <c r="BG642" s="41" t="b">
        <v>1</v>
      </c>
      <c r="BH642" s="41" t="b">
        <v>1</v>
      </c>
      <c r="BK642" s="41" t="e">
        <f t="shared" ca="1" si="88"/>
        <v>#N/A</v>
      </c>
      <c r="BL642" s="41" t="e">
        <f t="shared" ca="1" si="89"/>
        <v>#N/A</v>
      </c>
    </row>
    <row r="643" spans="2:64" ht="15" x14ac:dyDescent="0.25">
      <c r="B643" s="41" t="s">
        <v>1732</v>
      </c>
      <c r="AD643" s="41">
        <f>ROW()</f>
        <v>643</v>
      </c>
      <c r="BB643" s="60" t="s">
        <v>1733</v>
      </c>
      <c r="BC643" s="41" t="s">
        <v>348</v>
      </c>
      <c r="BD643" s="42" t="b">
        <v>1</v>
      </c>
      <c r="BE643" s="43" t="str">
        <f>R178</f>
        <v>0.00</v>
      </c>
      <c r="BF643" s="41" t="str">
        <f>""&amp;R178</f>
        <v>0.00</v>
      </c>
      <c r="BG643" s="41" t="b">
        <v>0</v>
      </c>
      <c r="BH643" s="41" t="b">
        <v>0</v>
      </c>
      <c r="BK643" s="41" t="e">
        <f t="shared" ca="1" si="88"/>
        <v>#N/A</v>
      </c>
      <c r="BL643" s="41" t="e">
        <f t="shared" ca="1" si="89"/>
        <v>#N/A</v>
      </c>
    </row>
    <row r="644" spans="2:64" ht="15" x14ac:dyDescent="0.25">
      <c r="AD644" s="41">
        <f>ROW()</f>
        <v>644</v>
      </c>
      <c r="BB644" s="41" t="s">
        <v>1734</v>
      </c>
      <c r="BC644" s="41" t="s">
        <v>461</v>
      </c>
      <c r="BD644" s="42" t="b">
        <v>0</v>
      </c>
      <c r="BE644" s="41" t="s">
        <v>811</v>
      </c>
      <c r="BF644" s="41" t="s">
        <v>811</v>
      </c>
      <c r="BG644" s="41" t="b">
        <v>0</v>
      </c>
      <c r="BH644" s="41" t="b">
        <v>0</v>
      </c>
      <c r="BK644" s="41" t="s">
        <v>463</v>
      </c>
      <c r="BL644" s="41" t="s">
        <v>463</v>
      </c>
    </row>
    <row r="645" spans="2:64" ht="15" x14ac:dyDescent="0.25">
      <c r="B645" s="38" t="s">
        <v>1735</v>
      </c>
      <c r="M645" s="94" t="s">
        <v>1736</v>
      </c>
      <c r="N645" s="94"/>
      <c r="O645" s="94"/>
      <c r="P645" s="94"/>
      <c r="AD645" s="41">
        <f>ROW()</f>
        <v>645</v>
      </c>
      <c r="BB645" s="41" t="s">
        <v>1737</v>
      </c>
      <c r="BC645" s="41" t="s">
        <v>461</v>
      </c>
      <c r="BD645" s="42" t="b">
        <v>0</v>
      </c>
      <c r="BE645" s="41" t="s">
        <v>923</v>
      </c>
      <c r="BF645" s="41" t="s">
        <v>923</v>
      </c>
      <c r="BG645" s="41" t="b">
        <v>0</v>
      </c>
      <c r="BH645" s="41" t="b">
        <v>0</v>
      </c>
      <c r="BK645" s="41" t="s">
        <v>463</v>
      </c>
      <c r="BL645" s="41" t="s">
        <v>463</v>
      </c>
    </row>
    <row r="646" spans="2:64" ht="15" x14ac:dyDescent="0.25">
      <c r="AD646" s="41">
        <f>ROW()</f>
        <v>646</v>
      </c>
      <c r="BB646" s="41" t="s">
        <v>1738</v>
      </c>
      <c r="BC646" s="41" t="s">
        <v>348</v>
      </c>
      <c r="BD646" s="42" t="b">
        <v>1</v>
      </c>
      <c r="BE646" s="43" t="str">
        <f>J180</f>
        <v>86000000.00</v>
      </c>
      <c r="BF646" s="41" t="str">
        <f>""&amp;J180</f>
        <v>86000000.00</v>
      </c>
      <c r="BG646" s="41" t="b">
        <v>0</v>
      </c>
      <c r="BH646" s="41" t="b">
        <v>0</v>
      </c>
      <c r="BK646" s="41" t="e">
        <f t="shared" ref="BK646:BK656" ca="1" si="90">_xlfn.FORMULATEXT(BE646)</f>
        <v>#N/A</v>
      </c>
      <c r="BL646" s="41" t="e">
        <f t="shared" ref="BL646:BL656" ca="1" si="91">_xlfn.FORMULATEXT(BE646)</f>
        <v>#N/A</v>
      </c>
    </row>
    <row r="647" spans="2:64" ht="15" x14ac:dyDescent="0.25">
      <c r="B647" s="41" t="s">
        <v>1422</v>
      </c>
      <c r="M647" s="124" t="s">
        <v>1979</v>
      </c>
      <c r="N647" s="125"/>
      <c r="O647" s="125"/>
      <c r="P647" s="93"/>
      <c r="AD647" s="41">
        <f>ROW()</f>
        <v>647</v>
      </c>
      <c r="BB647" s="41" t="s">
        <v>1739</v>
      </c>
      <c r="BC647" s="41" t="s">
        <v>348</v>
      </c>
      <c r="BD647" s="42" t="b">
        <v>1</v>
      </c>
      <c r="BE647" s="43" t="str">
        <f>J181</f>
        <v>0.00</v>
      </c>
      <c r="BF647" s="41" t="str">
        <f>""&amp;J181</f>
        <v>0.00</v>
      </c>
      <c r="BG647" s="41" t="b">
        <v>0</v>
      </c>
      <c r="BH647" s="41" t="b">
        <v>0</v>
      </c>
      <c r="BK647" s="41" t="e">
        <f t="shared" ca="1" si="90"/>
        <v>#N/A</v>
      </c>
      <c r="BL647" s="41" t="e">
        <f t="shared" ca="1" si="91"/>
        <v>#N/A</v>
      </c>
    </row>
    <row r="648" spans="2:64" ht="15" x14ac:dyDescent="0.25">
      <c r="AD648" s="41">
        <f>ROW()</f>
        <v>648</v>
      </c>
      <c r="BB648" s="41" t="s">
        <v>1740</v>
      </c>
      <c r="BC648" s="41" t="s">
        <v>348</v>
      </c>
      <c r="BD648" s="42" t="b">
        <v>1</v>
      </c>
      <c r="BE648" s="43" t="str">
        <f>J182</f>
        <v>0.00</v>
      </c>
      <c r="BF648" s="41" t="str">
        <f>""&amp;J182</f>
        <v>0.00</v>
      </c>
      <c r="BG648" s="41" t="b">
        <v>0</v>
      </c>
      <c r="BH648" s="41" t="b">
        <v>0</v>
      </c>
      <c r="BK648" s="41" t="e">
        <f t="shared" ca="1" si="90"/>
        <v>#N/A</v>
      </c>
      <c r="BL648" s="41" t="e">
        <f t="shared" ca="1" si="91"/>
        <v>#N/A</v>
      </c>
    </row>
    <row r="649" spans="2:64" ht="15" x14ac:dyDescent="0.25">
      <c r="B649" s="41" t="s">
        <v>1741</v>
      </c>
      <c r="M649" s="124"/>
      <c r="N649" s="125"/>
      <c r="O649" s="125"/>
      <c r="P649" s="93"/>
      <c r="AD649" s="41">
        <f>ROW()</f>
        <v>649</v>
      </c>
      <c r="BB649" s="41" t="s">
        <v>1742</v>
      </c>
      <c r="BC649" s="41" t="s">
        <v>348</v>
      </c>
      <c r="BD649" s="42" t="b">
        <v>1</v>
      </c>
      <c r="BE649" s="43" t="str">
        <f>J183</f>
        <v>0.00</v>
      </c>
      <c r="BF649" s="41" t="str">
        <f>""&amp;J183</f>
        <v>0.00</v>
      </c>
      <c r="BG649" s="41" t="b">
        <v>0</v>
      </c>
      <c r="BH649" s="41" t="b">
        <v>0</v>
      </c>
      <c r="BK649" s="41" t="e">
        <f t="shared" ca="1" si="90"/>
        <v>#N/A</v>
      </c>
      <c r="BL649" s="41" t="e">
        <f t="shared" ca="1" si="91"/>
        <v>#N/A</v>
      </c>
    </row>
    <row r="650" spans="2:64" ht="15" x14ac:dyDescent="0.25">
      <c r="AD650" s="41">
        <f>ROW()</f>
        <v>650</v>
      </c>
      <c r="BB650" s="41" t="s">
        <v>1743</v>
      </c>
      <c r="BC650" s="41" t="s">
        <v>348</v>
      </c>
      <c r="BD650" s="42" t="b">
        <v>1</v>
      </c>
      <c r="BE650" s="43" t="str">
        <f>J184</f>
        <v>0.00</v>
      </c>
      <c r="BF650" s="41" t="str">
        <f>""&amp;J184</f>
        <v>0.00</v>
      </c>
      <c r="BG650" s="41" t="b">
        <v>0</v>
      </c>
      <c r="BH650" s="41" t="b">
        <v>0</v>
      </c>
      <c r="BK650" s="41" t="e">
        <f t="shared" ca="1" si="90"/>
        <v>#N/A</v>
      </c>
      <c r="BL650" s="41" t="e">
        <f t="shared" ca="1" si="91"/>
        <v>#N/A</v>
      </c>
    </row>
    <row r="651" spans="2:64" ht="15" x14ac:dyDescent="0.25">
      <c r="B651" s="41" t="s">
        <v>1744</v>
      </c>
      <c r="M651" s="124" t="s">
        <v>1839</v>
      </c>
      <c r="N651" s="125"/>
      <c r="O651" s="125"/>
      <c r="P651" s="93"/>
      <c r="AD651" s="41">
        <f>ROW()</f>
        <v>651</v>
      </c>
      <c r="BB651" s="41" t="s">
        <v>1745</v>
      </c>
      <c r="BC651" s="41" t="s">
        <v>348</v>
      </c>
      <c r="BD651" s="42" t="b">
        <v>1</v>
      </c>
      <c r="BE651" s="43" t="str">
        <f>J186</f>
        <v>0.00</v>
      </c>
      <c r="BF651" s="41" t="str">
        <f>""&amp;J186</f>
        <v>0.00</v>
      </c>
      <c r="BG651" s="41" t="b">
        <v>0</v>
      </c>
      <c r="BH651" s="41" t="b">
        <v>0</v>
      </c>
      <c r="BK651" s="41" t="e">
        <f t="shared" ca="1" si="90"/>
        <v>#N/A</v>
      </c>
      <c r="BL651" s="41" t="e">
        <f t="shared" ca="1" si="91"/>
        <v>#N/A</v>
      </c>
    </row>
    <row r="652" spans="2:64" ht="15" x14ac:dyDescent="0.25">
      <c r="AD652" s="41">
        <f>ROW()</f>
        <v>652</v>
      </c>
      <c r="BB652" s="41" t="s">
        <v>1746</v>
      </c>
      <c r="BC652" s="41" t="s">
        <v>348</v>
      </c>
      <c r="BD652" s="42" t="b">
        <v>1</v>
      </c>
      <c r="BE652" s="43" t="str">
        <f>J187</f>
        <v>0.00</v>
      </c>
      <c r="BF652" s="41" t="str">
        <f>""&amp;J187</f>
        <v>0.00</v>
      </c>
      <c r="BG652" s="41" t="b">
        <v>0</v>
      </c>
      <c r="BH652" s="41" t="b">
        <v>0</v>
      </c>
      <c r="BK652" s="41" t="e">
        <f t="shared" ca="1" si="90"/>
        <v>#N/A</v>
      </c>
      <c r="BL652" s="41" t="e">
        <f t="shared" ca="1" si="91"/>
        <v>#N/A</v>
      </c>
    </row>
    <row r="653" spans="2:64" ht="15" x14ac:dyDescent="0.25">
      <c r="B653" s="41" t="s">
        <v>1747</v>
      </c>
      <c r="AA653" s="77">
        <v>2</v>
      </c>
      <c r="AD653" s="41">
        <f>ROW()</f>
        <v>653</v>
      </c>
      <c r="BB653" s="41" t="s">
        <v>1748</v>
      </c>
      <c r="BC653" s="41" t="s">
        <v>348</v>
      </c>
      <c r="BD653" s="42" t="b">
        <v>1</v>
      </c>
      <c r="BE653" s="43" t="str">
        <f>J188</f>
        <v>0.00</v>
      </c>
      <c r="BF653" s="41" t="str">
        <f>""&amp;J188</f>
        <v>0.00</v>
      </c>
      <c r="BG653" s="41" t="b">
        <v>0</v>
      </c>
      <c r="BH653" s="41" t="b">
        <v>0</v>
      </c>
      <c r="BK653" s="41" t="e">
        <f t="shared" ca="1" si="90"/>
        <v>#N/A</v>
      </c>
      <c r="BL653" s="41" t="e">
        <f t="shared" ca="1" si="91"/>
        <v>#N/A</v>
      </c>
    </row>
    <row r="654" spans="2:64" ht="15" x14ac:dyDescent="0.25">
      <c r="AD654" s="41">
        <f>ROW()</f>
        <v>654</v>
      </c>
      <c r="BB654" s="41" t="s">
        <v>1749</v>
      </c>
      <c r="BC654" s="41" t="s">
        <v>348</v>
      </c>
      <c r="BD654" s="42" t="b">
        <v>1</v>
      </c>
      <c r="BE654" s="43" t="str">
        <f>J189</f>
        <v>0.00</v>
      </c>
      <c r="BF654" s="41" t="str">
        <f>""&amp;J189</f>
        <v>0.00</v>
      </c>
      <c r="BG654" s="41" t="b">
        <v>0</v>
      </c>
      <c r="BH654" s="41" t="b">
        <v>0</v>
      </c>
      <c r="BK654" s="41" t="e">
        <f t="shared" ca="1" si="90"/>
        <v>#N/A</v>
      </c>
      <c r="BL654" s="41" t="e">
        <f t="shared" ca="1" si="91"/>
        <v>#N/A</v>
      </c>
    </row>
    <row r="655" spans="2:64" ht="15" x14ac:dyDescent="0.25">
      <c r="B655" s="41" t="s">
        <v>1750</v>
      </c>
      <c r="M655" s="124" t="s">
        <v>1980</v>
      </c>
      <c r="N655" s="125"/>
      <c r="O655" s="125"/>
      <c r="P655" s="93"/>
      <c r="AD655" s="41">
        <f>ROW()</f>
        <v>655</v>
      </c>
      <c r="BB655" s="41" t="s">
        <v>1751</v>
      </c>
      <c r="BC655" s="41" t="s">
        <v>348</v>
      </c>
      <c r="BD655" s="42" t="b">
        <v>1</v>
      </c>
      <c r="BE655" s="43" t="str">
        <f>J190</f>
        <v>0.00</v>
      </c>
      <c r="BF655" s="41" t="str">
        <f>""&amp;J190</f>
        <v>0.00</v>
      </c>
      <c r="BG655" s="41" t="b">
        <v>0</v>
      </c>
      <c r="BH655" s="41" t="b">
        <v>0</v>
      </c>
      <c r="BK655" s="41" t="e">
        <f t="shared" ca="1" si="90"/>
        <v>#N/A</v>
      </c>
      <c r="BL655" s="41" t="e">
        <f t="shared" ca="1" si="91"/>
        <v>#N/A</v>
      </c>
    </row>
    <row r="656" spans="2:64" ht="15" x14ac:dyDescent="0.25">
      <c r="AD656" s="41">
        <f>ROW()</f>
        <v>656</v>
      </c>
      <c r="BB656" s="60" t="s">
        <v>1752</v>
      </c>
      <c r="BC656" s="41" t="s">
        <v>348</v>
      </c>
      <c r="BD656" s="42" t="b">
        <v>1</v>
      </c>
      <c r="BE656" s="43" t="str">
        <f>J192</f>
        <v>86000000.00</v>
      </c>
      <c r="BF656" s="41" t="str">
        <f>""&amp;J192</f>
        <v>86000000.00</v>
      </c>
      <c r="BG656" s="41" t="b">
        <v>0</v>
      </c>
      <c r="BH656" s="41" t="b">
        <v>0</v>
      </c>
      <c r="BK656" s="41" t="e">
        <f t="shared" ca="1" si="90"/>
        <v>#N/A</v>
      </c>
      <c r="BL656" s="41" t="e">
        <f t="shared" ca="1" si="91"/>
        <v>#N/A</v>
      </c>
    </row>
    <row r="657" spans="1:64" ht="15" x14ac:dyDescent="0.25">
      <c r="B657" s="38" t="s">
        <v>1753</v>
      </c>
      <c r="AD657" s="41">
        <f>ROW()</f>
        <v>657</v>
      </c>
      <c r="BB657" s="41" t="s">
        <v>1754</v>
      </c>
      <c r="BC657" s="41" t="s">
        <v>461</v>
      </c>
      <c r="BD657" s="42" t="b">
        <v>0</v>
      </c>
      <c r="BE657" s="41" t="s">
        <v>811</v>
      </c>
      <c r="BF657" s="41" t="s">
        <v>811</v>
      </c>
      <c r="BG657" s="41" t="b">
        <v>0</v>
      </c>
      <c r="BH657" s="41" t="b">
        <v>0</v>
      </c>
      <c r="BK657" s="41" t="s">
        <v>463</v>
      </c>
      <c r="BL657" s="41" t="s">
        <v>463</v>
      </c>
    </row>
    <row r="658" spans="1:64" ht="15" hidden="1" x14ac:dyDescent="0.25">
      <c r="A658" s="55" t="s">
        <v>760</v>
      </c>
      <c r="AD658" s="41">
        <f>ROW()</f>
        <v>658</v>
      </c>
      <c r="BB658" s="41" t="s">
        <v>1755</v>
      </c>
      <c r="BC658" s="41" t="s">
        <v>461</v>
      </c>
      <c r="BD658" s="42" t="b">
        <v>0</v>
      </c>
      <c r="BE658" s="41" t="s">
        <v>919</v>
      </c>
      <c r="BF658" s="41" t="s">
        <v>919</v>
      </c>
      <c r="BG658" s="41" t="b">
        <v>0</v>
      </c>
      <c r="BH658" s="41" t="b">
        <v>0</v>
      </c>
      <c r="BK658" s="41" t="s">
        <v>463</v>
      </c>
      <c r="BL658" s="41" t="s">
        <v>463</v>
      </c>
    </row>
    <row r="659" spans="1:64" ht="15" hidden="1" x14ac:dyDescent="0.25">
      <c r="A659" s="55" t="s">
        <v>760</v>
      </c>
      <c r="AD659" s="41">
        <f>ROW()</f>
        <v>659</v>
      </c>
      <c r="BB659" s="41" t="s">
        <v>1756</v>
      </c>
      <c r="BC659" s="41" t="s">
        <v>348</v>
      </c>
      <c r="BD659" s="42" t="b">
        <v>1</v>
      </c>
      <c r="BE659" s="43" t="str">
        <f>L180</f>
        <v>860,000,000</v>
      </c>
      <c r="BF659" s="41" t="str">
        <f>""&amp;L180</f>
        <v>860,000,000</v>
      </c>
      <c r="BG659" s="41" t="b">
        <v>1</v>
      </c>
      <c r="BH659" s="41" t="b">
        <v>1</v>
      </c>
      <c r="BK659" s="41" t="e">
        <f t="shared" ref="BK659:BK669" ca="1" si="92">_xlfn.FORMULATEXT(BE659)</f>
        <v>#N/A</v>
      </c>
      <c r="BL659" s="41" t="e">
        <f t="shared" ref="BL659:BL669" ca="1" si="93">_xlfn.FORMULATEXT(BE659)</f>
        <v>#N/A</v>
      </c>
    </row>
    <row r="660" spans="1:64" ht="15" x14ac:dyDescent="0.25">
      <c r="AD660" s="41">
        <f>ROW()</f>
        <v>660</v>
      </c>
      <c r="BB660" s="41" t="s">
        <v>1757</v>
      </c>
      <c r="BC660" s="41" t="s">
        <v>348</v>
      </c>
      <c r="BD660" s="42" t="b">
        <v>1</v>
      </c>
      <c r="BE660" s="43" t="str">
        <f>L181</f>
        <v>0.00</v>
      </c>
      <c r="BF660" s="41" t="str">
        <f>""&amp;L181</f>
        <v>0.00</v>
      </c>
      <c r="BG660" s="41" t="b">
        <v>0</v>
      </c>
      <c r="BH660" s="41" t="b">
        <v>0</v>
      </c>
      <c r="BK660" s="41" t="e">
        <f t="shared" ca="1" si="92"/>
        <v>#N/A</v>
      </c>
      <c r="BL660" s="41" t="e">
        <f t="shared" ca="1" si="93"/>
        <v>#N/A</v>
      </c>
    </row>
    <row r="661" spans="1:64" ht="15" x14ac:dyDescent="0.25">
      <c r="B661" s="41" t="s">
        <v>1758</v>
      </c>
      <c r="M661" s="124" t="s">
        <v>1431</v>
      </c>
      <c r="N661" s="125"/>
      <c r="O661" s="125"/>
      <c r="P661" s="93"/>
      <c r="AD661" s="41">
        <f>ROW()</f>
        <v>661</v>
      </c>
      <c r="BB661" s="41" t="s">
        <v>1759</v>
      </c>
      <c r="BC661" s="41" t="s">
        <v>348</v>
      </c>
      <c r="BD661" s="42" t="b">
        <v>1</v>
      </c>
      <c r="BE661" s="43" t="str">
        <f>L182</f>
        <v>0</v>
      </c>
      <c r="BF661" s="41" t="str">
        <f>""&amp;L182</f>
        <v>0</v>
      </c>
      <c r="BG661" s="41" t="b">
        <v>1</v>
      </c>
      <c r="BH661" s="41" t="b">
        <v>1</v>
      </c>
      <c r="BK661" s="41" t="e">
        <f t="shared" ca="1" si="92"/>
        <v>#N/A</v>
      </c>
      <c r="BL661" s="41" t="e">
        <f t="shared" ca="1" si="93"/>
        <v>#N/A</v>
      </c>
    </row>
    <row r="662" spans="1:64" ht="15" x14ac:dyDescent="0.25">
      <c r="AD662" s="41">
        <f>ROW()</f>
        <v>662</v>
      </c>
      <c r="BB662" s="41" t="s">
        <v>1760</v>
      </c>
      <c r="BC662" s="41" t="s">
        <v>348</v>
      </c>
      <c r="BD662" s="42" t="b">
        <v>1</v>
      </c>
      <c r="BE662" s="43" t="str">
        <f>L183</f>
        <v>0</v>
      </c>
      <c r="BF662" s="41" t="str">
        <f>""&amp;L183</f>
        <v>0</v>
      </c>
      <c r="BG662" s="41" t="b">
        <v>1</v>
      </c>
      <c r="BH662" s="41" t="b">
        <v>1</v>
      </c>
      <c r="BK662" s="41" t="e">
        <f t="shared" ca="1" si="92"/>
        <v>#N/A</v>
      </c>
      <c r="BL662" s="41" t="e">
        <f t="shared" ca="1" si="93"/>
        <v>#N/A</v>
      </c>
    </row>
    <row r="663" spans="1:64" ht="15" x14ac:dyDescent="0.25">
      <c r="B663" s="41" t="s">
        <v>1761</v>
      </c>
      <c r="M663" s="129"/>
      <c r="N663" s="130"/>
      <c r="O663" s="130"/>
      <c r="P663" s="131"/>
      <c r="AD663" s="41">
        <f>ROW()</f>
        <v>663</v>
      </c>
      <c r="BB663" s="41" t="s">
        <v>1762</v>
      </c>
      <c r="BC663" s="41" t="s">
        <v>348</v>
      </c>
      <c r="BD663" s="42" t="b">
        <v>1</v>
      </c>
      <c r="BE663" s="43">
        <f>L184</f>
        <v>0</v>
      </c>
      <c r="BF663" s="41" t="str">
        <f>""&amp;L184</f>
        <v/>
      </c>
      <c r="BG663" s="41" t="b">
        <v>1</v>
      </c>
      <c r="BH663" s="41" t="b">
        <v>1</v>
      </c>
      <c r="BK663" s="41" t="e">
        <f t="shared" ca="1" si="92"/>
        <v>#N/A</v>
      </c>
      <c r="BL663" s="41" t="e">
        <f t="shared" ca="1" si="93"/>
        <v>#N/A</v>
      </c>
    </row>
    <row r="664" spans="1:64" ht="15" x14ac:dyDescent="0.25">
      <c r="AD664" s="41">
        <f>ROW()</f>
        <v>664</v>
      </c>
      <c r="BB664" s="41" t="s">
        <v>1763</v>
      </c>
      <c r="BC664" s="41" t="s">
        <v>348</v>
      </c>
      <c r="BD664" s="42" t="b">
        <v>1</v>
      </c>
      <c r="BE664" s="43" t="str">
        <f>L186</f>
        <v>0.00</v>
      </c>
      <c r="BF664" s="41" t="str">
        <f>""&amp;L186</f>
        <v>0.00</v>
      </c>
      <c r="BG664" s="41" t="b">
        <v>0</v>
      </c>
      <c r="BH664" s="41" t="b">
        <v>0</v>
      </c>
      <c r="BK664" s="41" t="e">
        <f t="shared" ca="1" si="92"/>
        <v>#N/A</v>
      </c>
      <c r="BL664" s="41" t="e">
        <f t="shared" ca="1" si="93"/>
        <v>#N/A</v>
      </c>
    </row>
    <row r="665" spans="1:64" ht="15" x14ac:dyDescent="0.25">
      <c r="B665" s="69" t="s">
        <v>1764</v>
      </c>
      <c r="C665" s="48"/>
      <c r="D665" s="48"/>
      <c r="E665" s="48"/>
      <c r="F665" s="48"/>
      <c r="G665" s="48"/>
      <c r="H665" s="48"/>
      <c r="I665" s="48"/>
      <c r="J665" s="48"/>
      <c r="K665" s="48"/>
      <c r="L665" s="48"/>
      <c r="AD665" s="41">
        <f>ROW()</f>
        <v>665</v>
      </c>
      <c r="BB665" s="41" t="s">
        <v>1765</v>
      </c>
      <c r="BC665" s="41" t="s">
        <v>348</v>
      </c>
      <c r="BD665" s="42" t="b">
        <v>1</v>
      </c>
      <c r="BE665" s="43" t="str">
        <f>L187</f>
        <v>0</v>
      </c>
      <c r="BF665" s="41" t="str">
        <f>""&amp;L187</f>
        <v>0</v>
      </c>
      <c r="BG665" s="41" t="b">
        <v>1</v>
      </c>
      <c r="BH665" s="41" t="b">
        <v>1</v>
      </c>
      <c r="BK665" s="41" t="e">
        <f t="shared" ca="1" si="92"/>
        <v>#N/A</v>
      </c>
      <c r="BL665" s="41" t="e">
        <f t="shared" ca="1" si="93"/>
        <v>#N/A</v>
      </c>
    </row>
    <row r="666" spans="1:64" ht="15" x14ac:dyDescent="0.25">
      <c r="B666" s="48"/>
      <c r="C666" s="48"/>
      <c r="D666" s="48"/>
      <c r="E666" s="48"/>
      <c r="F666" s="48"/>
      <c r="G666" s="48"/>
      <c r="H666" s="48"/>
      <c r="I666" s="75"/>
      <c r="J666" s="75"/>
      <c r="K666" s="75"/>
      <c r="L666" s="75"/>
      <c r="AD666" s="41">
        <f>ROW()</f>
        <v>666</v>
      </c>
      <c r="BB666" s="41" t="s">
        <v>1766</v>
      </c>
      <c r="BC666" s="41" t="s">
        <v>348</v>
      </c>
      <c r="BD666" s="42" t="b">
        <v>1</v>
      </c>
      <c r="BE666" s="43" t="str">
        <f>L188</f>
        <v>0</v>
      </c>
      <c r="BF666" s="41" t="str">
        <f>""&amp;L188</f>
        <v>0</v>
      </c>
      <c r="BG666" s="41" t="b">
        <v>1</v>
      </c>
      <c r="BH666" s="41" t="b">
        <v>1</v>
      </c>
      <c r="BK666" s="41" t="e">
        <f t="shared" ca="1" si="92"/>
        <v>#N/A</v>
      </c>
      <c r="BL666" s="41" t="e">
        <f t="shared" ca="1" si="93"/>
        <v>#N/A</v>
      </c>
    </row>
    <row r="667" spans="1:64" ht="15" x14ac:dyDescent="0.25">
      <c r="B667" s="76" t="s">
        <v>1767</v>
      </c>
      <c r="C667" s="75"/>
      <c r="D667" s="75"/>
      <c r="E667" s="48"/>
      <c r="F667" s="48"/>
      <c r="G667" s="48"/>
      <c r="H667" s="48"/>
      <c r="I667" s="88" t="s">
        <v>168</v>
      </c>
      <c r="J667" s="89"/>
      <c r="K667" s="89"/>
      <c r="L667" s="89"/>
      <c r="M667" s="90"/>
      <c r="N667" s="41" t="s">
        <v>1768</v>
      </c>
      <c r="AD667" s="41">
        <f>ROW()</f>
        <v>667</v>
      </c>
      <c r="BB667" s="41" t="s">
        <v>1769</v>
      </c>
      <c r="BC667" s="41" t="s">
        <v>348</v>
      </c>
      <c r="BD667" s="42" t="b">
        <v>1</v>
      </c>
      <c r="BE667" s="43" t="str">
        <f>L189</f>
        <v>0</v>
      </c>
      <c r="BF667" s="41" t="str">
        <f>""&amp;L189</f>
        <v>0</v>
      </c>
      <c r="BG667" s="41" t="b">
        <v>1</v>
      </c>
      <c r="BH667" s="41" t="b">
        <v>1</v>
      </c>
      <c r="BK667" s="41" t="e">
        <f t="shared" ca="1" si="92"/>
        <v>#N/A</v>
      </c>
      <c r="BL667" s="41" t="e">
        <f t="shared" ca="1" si="93"/>
        <v>#N/A</v>
      </c>
    </row>
    <row r="668" spans="1:64" ht="15" x14ac:dyDescent="0.25">
      <c r="B668" s="91" t="s">
        <v>1981</v>
      </c>
      <c r="C668" s="92"/>
      <c r="D668" s="93"/>
      <c r="E668" s="41" t="s">
        <v>1770</v>
      </c>
      <c r="G668" s="48"/>
      <c r="H668" s="48"/>
      <c r="I668" s="48"/>
      <c r="J668" s="48"/>
      <c r="K668" s="48"/>
      <c r="L668" s="48"/>
      <c r="AD668" s="41">
        <f>ROW()</f>
        <v>668</v>
      </c>
      <c r="BB668" s="41" t="s">
        <v>1771</v>
      </c>
      <c r="BC668" s="41" t="s">
        <v>348</v>
      </c>
      <c r="BD668" s="42" t="b">
        <v>1</v>
      </c>
      <c r="BE668" s="43">
        <f>L190</f>
        <v>0</v>
      </c>
      <c r="BF668" s="41" t="str">
        <f>""&amp;L190</f>
        <v/>
      </c>
      <c r="BG668" s="41" t="b">
        <v>1</v>
      </c>
      <c r="BH668" s="41" t="b">
        <v>1</v>
      </c>
      <c r="BK668" s="41" t="e">
        <f t="shared" ca="1" si="92"/>
        <v>#N/A</v>
      </c>
      <c r="BL668" s="41" t="e">
        <f t="shared" ca="1" si="93"/>
        <v>#N/A</v>
      </c>
    </row>
    <row r="669" spans="1:64" ht="15" x14ac:dyDescent="0.25">
      <c r="B669" s="52" t="s">
        <v>1772</v>
      </c>
      <c r="C669" s="48"/>
      <c r="D669" s="48"/>
      <c r="E669" s="48"/>
      <c r="F669" s="48"/>
      <c r="G669" s="48"/>
      <c r="H669" s="48"/>
      <c r="I669" s="48"/>
      <c r="J669" s="48"/>
      <c r="K669" s="48"/>
      <c r="L669" s="48"/>
      <c r="AD669" s="41">
        <f>ROW()</f>
        <v>669</v>
      </c>
      <c r="BB669" s="60" t="s">
        <v>1773</v>
      </c>
      <c r="BC669" s="41" t="s">
        <v>348</v>
      </c>
      <c r="BD669" s="42" t="b">
        <v>1</v>
      </c>
      <c r="BE669" s="43" t="str">
        <f>L192</f>
        <v>860000000.00</v>
      </c>
      <c r="BF669" s="41" t="str">
        <f>""&amp;L192</f>
        <v>860000000.00</v>
      </c>
      <c r="BG669" s="41" t="b">
        <v>0</v>
      </c>
      <c r="BH669" s="41" t="b">
        <v>0</v>
      </c>
      <c r="BK669" s="41" t="e">
        <f t="shared" ca="1" si="92"/>
        <v>#N/A</v>
      </c>
      <c r="BL669" s="41" t="e">
        <f t="shared" ca="1" si="93"/>
        <v>#N/A</v>
      </c>
    </row>
    <row r="670" spans="1:64" ht="15" x14ac:dyDescent="0.25">
      <c r="B670" s="52"/>
      <c r="C670" s="48"/>
      <c r="D670" s="48"/>
      <c r="E670" s="48"/>
      <c r="F670" s="48"/>
      <c r="G670" s="48"/>
      <c r="H670" s="48"/>
      <c r="I670" s="48"/>
      <c r="J670" s="48"/>
      <c r="K670" s="48"/>
      <c r="L670" s="48"/>
      <c r="AD670" s="41">
        <f>ROW()</f>
        <v>670</v>
      </c>
      <c r="BB670" s="41" t="s">
        <v>1774</v>
      </c>
      <c r="BC670" s="41" t="s">
        <v>461</v>
      </c>
      <c r="BD670" s="42" t="b">
        <v>0</v>
      </c>
      <c r="BE670" s="41" t="s">
        <v>811</v>
      </c>
      <c r="BF670" s="41" t="s">
        <v>811</v>
      </c>
      <c r="BG670" s="41" t="b">
        <v>0</v>
      </c>
      <c r="BH670" s="41" t="b">
        <v>0</v>
      </c>
      <c r="BK670" s="41" t="s">
        <v>463</v>
      </c>
      <c r="BL670" s="41" t="s">
        <v>463</v>
      </c>
    </row>
    <row r="671" spans="1:64" ht="15" x14ac:dyDescent="0.25">
      <c r="B671" s="48" t="s">
        <v>1775</v>
      </c>
      <c r="C671" s="48"/>
      <c r="D671" s="48"/>
      <c r="E671" s="48"/>
      <c r="F671" s="48"/>
      <c r="G671" s="48"/>
      <c r="H671" s="48"/>
      <c r="I671" s="48"/>
      <c r="J671" s="48"/>
      <c r="K671" s="48"/>
      <c r="L671" s="48"/>
      <c r="AD671" s="41">
        <f>ROW()</f>
        <v>671</v>
      </c>
      <c r="BB671" s="41" t="s">
        <v>1776</v>
      </c>
      <c r="BC671" s="41" t="s">
        <v>461</v>
      </c>
      <c r="BD671" s="42" t="b">
        <v>0</v>
      </c>
      <c r="BE671" s="41" t="s">
        <v>1658</v>
      </c>
      <c r="BF671" s="41" t="s">
        <v>1658</v>
      </c>
      <c r="BG671" s="41" t="b">
        <v>0</v>
      </c>
      <c r="BH671" s="41" t="b">
        <v>0</v>
      </c>
      <c r="BK671" s="41" t="s">
        <v>463</v>
      </c>
      <c r="BL671" s="41" t="s">
        <v>463</v>
      </c>
    </row>
    <row r="672" spans="1:64" ht="15" x14ac:dyDescent="0.25">
      <c r="B672" s="24" t="s">
        <v>1777</v>
      </c>
      <c r="C672" s="48"/>
      <c r="D672" s="48"/>
      <c r="E672" s="48"/>
      <c r="F672" s="48"/>
      <c r="G672" s="48"/>
      <c r="H672" s="48"/>
      <c r="I672" s="48"/>
      <c r="J672" s="48"/>
      <c r="K672" s="48"/>
      <c r="L672" s="48"/>
      <c r="AD672" s="41">
        <f>ROW()</f>
        <v>672</v>
      </c>
      <c r="BB672" s="41" t="s">
        <v>1778</v>
      </c>
      <c r="BC672" s="41" t="s">
        <v>348</v>
      </c>
      <c r="BD672" s="42" t="b">
        <v>1</v>
      </c>
      <c r="BE672" s="43" t="str">
        <f>O180</f>
        <v>860,000,000</v>
      </c>
      <c r="BF672" s="41" t="str">
        <f>""&amp;O180</f>
        <v>860,000,000</v>
      </c>
      <c r="BG672" s="41" t="b">
        <v>1</v>
      </c>
      <c r="BH672" s="41" t="b">
        <v>1</v>
      </c>
      <c r="BK672" s="41" t="e">
        <f t="shared" ref="BK672:BK682" ca="1" si="94">_xlfn.FORMULATEXT(BE672)</f>
        <v>#N/A</v>
      </c>
      <c r="BL672" s="41" t="e">
        <f t="shared" ref="BL672:BL682" ca="1" si="95">_xlfn.FORMULATEXT(BE672)</f>
        <v>#N/A</v>
      </c>
    </row>
    <row r="673" spans="2:64" ht="15" x14ac:dyDescent="0.25">
      <c r="B673" s="24"/>
      <c r="C673" s="48"/>
      <c r="D673" s="48"/>
      <c r="E673" s="48"/>
      <c r="F673" s="48"/>
      <c r="G673" s="48"/>
      <c r="H673" s="48"/>
      <c r="I673" s="48"/>
      <c r="J673" s="48"/>
      <c r="K673" s="48"/>
      <c r="L673" s="48"/>
      <c r="AD673" s="41">
        <f>ROW()</f>
        <v>673</v>
      </c>
      <c r="BB673" s="41" t="s">
        <v>1779</v>
      </c>
      <c r="BC673" s="41" t="s">
        <v>348</v>
      </c>
      <c r="BD673" s="42" t="b">
        <v>1</v>
      </c>
      <c r="BE673" s="43" t="str">
        <f>O181</f>
        <v>0.00</v>
      </c>
      <c r="BF673" s="41" t="str">
        <f>""&amp;O181</f>
        <v>0.00</v>
      </c>
      <c r="BG673" s="41" t="b">
        <v>0</v>
      </c>
      <c r="BH673" s="41" t="b">
        <v>0</v>
      </c>
      <c r="BK673" s="41" t="e">
        <f t="shared" ca="1" si="94"/>
        <v>#N/A</v>
      </c>
      <c r="BL673" s="41" t="e">
        <f t="shared" ca="1" si="95"/>
        <v>#N/A</v>
      </c>
    </row>
    <row r="674" spans="2:64" ht="15" x14ac:dyDescent="0.25">
      <c r="B674" s="24" t="s">
        <v>1780</v>
      </c>
      <c r="C674" s="48"/>
      <c r="D674" s="48"/>
      <c r="E674" s="48"/>
      <c r="F674" s="48"/>
      <c r="G674" s="48"/>
      <c r="H674" s="48"/>
      <c r="I674" s="48"/>
      <c r="J674" s="48"/>
      <c r="K674" s="48"/>
      <c r="L674" s="48"/>
      <c r="AD674" s="41">
        <f>ROW()</f>
        <v>674</v>
      </c>
      <c r="BB674" s="41" t="s">
        <v>1781</v>
      </c>
      <c r="BC674" s="41" t="s">
        <v>348</v>
      </c>
      <c r="BD674" s="42" t="b">
        <v>1</v>
      </c>
      <c r="BE674" s="43" t="str">
        <f>O182</f>
        <v>0</v>
      </c>
      <c r="BF674" s="41" t="str">
        <f>""&amp;O182</f>
        <v>0</v>
      </c>
      <c r="BG674" s="41" t="b">
        <v>1</v>
      </c>
      <c r="BH674" s="41" t="b">
        <v>1</v>
      </c>
      <c r="BK674" s="41" t="e">
        <f t="shared" ca="1" si="94"/>
        <v>#N/A</v>
      </c>
      <c r="BL674" s="41" t="e">
        <f t="shared" ca="1" si="95"/>
        <v>#N/A</v>
      </c>
    </row>
    <row r="675" spans="2:64" ht="15" x14ac:dyDescent="0.25">
      <c r="B675" s="48"/>
      <c r="C675" s="48"/>
      <c r="D675" s="48"/>
      <c r="E675" s="48"/>
      <c r="F675" s="48"/>
      <c r="G675" s="48"/>
      <c r="H675" s="48"/>
      <c r="I675" s="48"/>
      <c r="J675" s="48"/>
      <c r="K675" s="48"/>
      <c r="L675" s="48"/>
      <c r="AD675" s="41">
        <f>ROW()</f>
        <v>675</v>
      </c>
      <c r="BB675" s="41" t="s">
        <v>1782</v>
      </c>
      <c r="BC675" s="41" t="s">
        <v>348</v>
      </c>
      <c r="BD675" s="42" t="b">
        <v>1</v>
      </c>
      <c r="BE675" s="43" t="str">
        <f>O183</f>
        <v>0</v>
      </c>
      <c r="BF675" s="41" t="str">
        <f>""&amp;O183</f>
        <v>0</v>
      </c>
      <c r="BG675" s="41" t="b">
        <v>1</v>
      </c>
      <c r="BH675" s="41" t="b">
        <v>1</v>
      </c>
      <c r="BK675" s="41" t="e">
        <f t="shared" ca="1" si="94"/>
        <v>#N/A</v>
      </c>
      <c r="BL675" s="41" t="e">
        <f t="shared" ca="1" si="95"/>
        <v>#N/A</v>
      </c>
    </row>
    <row r="676" spans="2:64" ht="15" x14ac:dyDescent="0.25">
      <c r="B676" s="69" t="s">
        <v>1783</v>
      </c>
      <c r="C676" s="48"/>
      <c r="D676" s="48"/>
      <c r="E676" s="48"/>
      <c r="F676" s="48"/>
      <c r="G676" s="48"/>
      <c r="H676" s="48"/>
      <c r="I676" s="48"/>
      <c r="J676" s="48"/>
      <c r="K676" s="48"/>
      <c r="L676" s="48"/>
      <c r="M676" s="94" t="s">
        <v>1736</v>
      </c>
      <c r="N676" s="94"/>
      <c r="O676" s="94"/>
      <c r="P676" s="94"/>
      <c r="AD676" s="41">
        <f>ROW()</f>
        <v>676</v>
      </c>
      <c r="BB676" s="41" t="s">
        <v>1784</v>
      </c>
      <c r="BC676" s="41" t="s">
        <v>348</v>
      </c>
      <c r="BD676" s="42" t="b">
        <v>1</v>
      </c>
      <c r="BE676" s="43">
        <f>O184</f>
        <v>0</v>
      </c>
      <c r="BF676" s="41" t="str">
        <f>""&amp;O184</f>
        <v/>
      </c>
      <c r="BG676" s="41" t="b">
        <v>1</v>
      </c>
      <c r="BH676" s="41" t="b">
        <v>1</v>
      </c>
      <c r="BK676" s="41" t="e">
        <f t="shared" ca="1" si="94"/>
        <v>#N/A</v>
      </c>
      <c r="BL676" s="41" t="e">
        <f t="shared" ca="1" si="95"/>
        <v>#N/A</v>
      </c>
    </row>
    <row r="677" spans="2:64" ht="15" x14ac:dyDescent="0.25">
      <c r="AD677" s="41">
        <f>ROW()</f>
        <v>677</v>
      </c>
      <c r="BB677" s="41" t="s">
        <v>1785</v>
      </c>
      <c r="BC677" s="41" t="s">
        <v>348</v>
      </c>
      <c r="BD677" s="42" t="b">
        <v>1</v>
      </c>
      <c r="BE677" s="43" t="str">
        <f>O186</f>
        <v>0.00</v>
      </c>
      <c r="BF677" s="41" t="str">
        <f>""&amp;O186</f>
        <v>0.00</v>
      </c>
      <c r="BG677" s="41" t="b">
        <v>0</v>
      </c>
      <c r="BH677" s="41" t="b">
        <v>0</v>
      </c>
      <c r="BK677" s="41" t="e">
        <f t="shared" ca="1" si="94"/>
        <v>#N/A</v>
      </c>
      <c r="BL677" s="41" t="e">
        <f t="shared" ca="1" si="95"/>
        <v>#N/A</v>
      </c>
    </row>
    <row r="678" spans="2:64" ht="15" x14ac:dyDescent="0.25">
      <c r="B678" s="41" t="s">
        <v>1786</v>
      </c>
      <c r="N678" s="59"/>
      <c r="O678" s="59"/>
      <c r="P678" s="59"/>
      <c r="AA678" s="77">
        <v>1</v>
      </c>
      <c r="AD678" s="41">
        <f>ROW()</f>
        <v>678</v>
      </c>
      <c r="BB678" s="41" t="s">
        <v>1787</v>
      </c>
      <c r="BC678" s="41" t="s">
        <v>348</v>
      </c>
      <c r="BD678" s="42" t="b">
        <v>1</v>
      </c>
      <c r="BE678" s="43" t="str">
        <f>O187</f>
        <v>0</v>
      </c>
      <c r="BF678" s="41" t="str">
        <f>""&amp;O187</f>
        <v>0</v>
      </c>
      <c r="BG678" s="41" t="b">
        <v>1</v>
      </c>
      <c r="BH678" s="41" t="b">
        <v>1</v>
      </c>
      <c r="BK678" s="41" t="e">
        <f t="shared" ca="1" si="94"/>
        <v>#N/A</v>
      </c>
      <c r="BL678" s="41" t="e">
        <f t="shared" ca="1" si="95"/>
        <v>#N/A</v>
      </c>
    </row>
    <row r="679" spans="2:64" ht="15" x14ac:dyDescent="0.25">
      <c r="B679" s="70" t="s">
        <v>1788</v>
      </c>
      <c r="AD679" s="41">
        <f>ROW()</f>
        <v>679</v>
      </c>
      <c r="BB679" s="41" t="s">
        <v>1789</v>
      </c>
      <c r="BC679" s="41" t="s">
        <v>348</v>
      </c>
      <c r="BD679" s="42" t="b">
        <v>1</v>
      </c>
      <c r="BE679" s="43" t="str">
        <f>O188</f>
        <v>0</v>
      </c>
      <c r="BF679" s="41" t="str">
        <f>""&amp;O188</f>
        <v>0</v>
      </c>
      <c r="BG679" s="41" t="b">
        <v>1</v>
      </c>
      <c r="BH679" s="41" t="b">
        <v>1</v>
      </c>
      <c r="BK679" s="41" t="e">
        <f t="shared" ca="1" si="94"/>
        <v>#N/A</v>
      </c>
      <c r="BL679" s="41" t="e">
        <f t="shared" ca="1" si="95"/>
        <v>#N/A</v>
      </c>
    </row>
    <row r="680" spans="2:64" ht="15" x14ac:dyDescent="0.25">
      <c r="AD680" s="41">
        <f>ROW()</f>
        <v>680</v>
      </c>
      <c r="BB680" s="41" t="s">
        <v>1790</v>
      </c>
      <c r="BC680" s="41" t="s">
        <v>348</v>
      </c>
      <c r="BD680" s="42" t="b">
        <v>1</v>
      </c>
      <c r="BE680" s="43" t="str">
        <f>O189</f>
        <v>0</v>
      </c>
      <c r="BF680" s="41" t="str">
        <f>""&amp;O189</f>
        <v>0</v>
      </c>
      <c r="BG680" s="41" t="b">
        <v>1</v>
      </c>
      <c r="BH680" s="41" t="b">
        <v>1</v>
      </c>
      <c r="BK680" s="41" t="e">
        <f t="shared" ca="1" si="94"/>
        <v>#N/A</v>
      </c>
      <c r="BL680" s="41" t="e">
        <f t="shared" ca="1" si="95"/>
        <v>#N/A</v>
      </c>
    </row>
    <row r="681" spans="2:64" ht="15" x14ac:dyDescent="0.25">
      <c r="B681" s="41" t="s">
        <v>1791</v>
      </c>
      <c r="M681" s="95" t="s">
        <v>1431</v>
      </c>
      <c r="N681" s="96"/>
      <c r="O681" s="96"/>
      <c r="P681" s="97"/>
      <c r="AD681" s="41">
        <f>ROW()</f>
        <v>681</v>
      </c>
      <c r="BB681" s="41" t="s">
        <v>1792</v>
      </c>
      <c r="BC681" s="41" t="s">
        <v>348</v>
      </c>
      <c r="BD681" s="42" t="b">
        <v>1</v>
      </c>
      <c r="BE681" s="43">
        <f>O190</f>
        <v>0</v>
      </c>
      <c r="BF681" s="41" t="str">
        <f>""&amp;O190</f>
        <v/>
      </c>
      <c r="BG681" s="41" t="b">
        <v>1</v>
      </c>
      <c r="BH681" s="41" t="b">
        <v>1</v>
      </c>
      <c r="BK681" s="41" t="e">
        <f t="shared" ca="1" si="94"/>
        <v>#N/A</v>
      </c>
      <c r="BL681" s="41" t="e">
        <f t="shared" ca="1" si="95"/>
        <v>#N/A</v>
      </c>
    </row>
    <row r="682" spans="2:64" ht="15" x14ac:dyDescent="0.25">
      <c r="B682" s="41" t="s">
        <v>1793</v>
      </c>
      <c r="AD682" s="41">
        <f>ROW()</f>
        <v>682</v>
      </c>
      <c r="BB682" s="60" t="s">
        <v>1794</v>
      </c>
      <c r="BC682" s="41" t="s">
        <v>348</v>
      </c>
      <c r="BD682" s="42" t="b">
        <v>1</v>
      </c>
      <c r="BE682" s="43" t="str">
        <f>O192</f>
        <v>860000000.00</v>
      </c>
      <c r="BF682" s="41" t="str">
        <f>""&amp;O192</f>
        <v>860000000.00</v>
      </c>
      <c r="BG682" s="41" t="b">
        <v>0</v>
      </c>
      <c r="BH682" s="41" t="b">
        <v>0</v>
      </c>
      <c r="BK682" s="41" t="e">
        <f t="shared" ca="1" si="94"/>
        <v>#N/A</v>
      </c>
      <c r="BL682" s="41" t="e">
        <f t="shared" ca="1" si="95"/>
        <v>#N/A</v>
      </c>
    </row>
    <row r="683" spans="2:64" ht="15" x14ac:dyDescent="0.25">
      <c r="AD683" s="41">
        <f>ROW()</f>
        <v>683</v>
      </c>
      <c r="BB683" s="41" t="s">
        <v>1795</v>
      </c>
      <c r="BC683" s="41" t="s">
        <v>461</v>
      </c>
      <c r="BD683" s="42" t="b">
        <v>0</v>
      </c>
      <c r="BE683" s="41" t="s">
        <v>811</v>
      </c>
      <c r="BF683" s="41" t="s">
        <v>811</v>
      </c>
      <c r="BG683" s="41" t="b">
        <v>0</v>
      </c>
      <c r="BH683" s="41" t="b">
        <v>0</v>
      </c>
      <c r="BK683" s="41" t="s">
        <v>463</v>
      </c>
      <c r="BL683" s="41" t="s">
        <v>463</v>
      </c>
    </row>
    <row r="684" spans="2:64" ht="15" x14ac:dyDescent="0.25">
      <c r="B684" s="69" t="s">
        <v>1783</v>
      </c>
      <c r="C684" s="48"/>
      <c r="D684" s="48"/>
      <c r="E684" s="48"/>
      <c r="F684" s="48"/>
      <c r="G684" s="48"/>
      <c r="H684" s="48"/>
      <c r="I684" s="48"/>
      <c r="J684" s="48"/>
      <c r="K684" s="48"/>
      <c r="L684" s="48"/>
      <c r="M684" s="98" t="s">
        <v>1736</v>
      </c>
      <c r="N684" s="99"/>
      <c r="O684" s="99"/>
      <c r="P684" s="100"/>
      <c r="AD684" s="41">
        <f>ROW()</f>
        <v>684</v>
      </c>
      <c r="BB684" s="41" t="s">
        <v>1796</v>
      </c>
      <c r="BC684" s="41" t="s">
        <v>461</v>
      </c>
      <c r="BD684" s="42" t="b">
        <v>0</v>
      </c>
      <c r="BE684" s="41" t="s">
        <v>1697</v>
      </c>
      <c r="BF684" s="41" t="s">
        <v>1697</v>
      </c>
      <c r="BG684" s="41" t="b">
        <v>0</v>
      </c>
      <c r="BH684" s="41" t="b">
        <v>0</v>
      </c>
      <c r="BK684" s="41" t="s">
        <v>463</v>
      </c>
      <c r="BL684" s="41" t="s">
        <v>463</v>
      </c>
    </row>
    <row r="685" spans="2:64" ht="15" x14ac:dyDescent="0.25">
      <c r="AD685" s="41">
        <f>ROW()</f>
        <v>685</v>
      </c>
      <c r="BB685" s="41" t="s">
        <v>1797</v>
      </c>
      <c r="BC685" s="41" t="s">
        <v>348</v>
      </c>
      <c r="BD685" s="42" t="b">
        <v>1</v>
      </c>
      <c r="BE685" s="43">
        <f>R180</f>
        <v>0</v>
      </c>
      <c r="BF685" s="41" t="str">
        <f>""&amp;R180</f>
        <v/>
      </c>
      <c r="BG685" s="41" t="b">
        <v>0</v>
      </c>
      <c r="BH685" s="41" t="b">
        <v>0</v>
      </c>
      <c r="BK685" s="41" t="e">
        <f t="shared" ref="BK685:BK695" ca="1" si="96">_xlfn.FORMULATEXT(BE685)</f>
        <v>#N/A</v>
      </c>
      <c r="BL685" s="41" t="e">
        <f t="shared" ref="BL685:BL695" ca="1" si="97">_xlfn.FORMULATEXT(BE685)</f>
        <v>#N/A</v>
      </c>
    </row>
    <row r="686" spans="2:64" ht="15" x14ac:dyDescent="0.25">
      <c r="AA686" s="77">
        <v>1</v>
      </c>
      <c r="AD686" s="41">
        <f>ROW()</f>
        <v>686</v>
      </c>
      <c r="BB686" s="41" t="s">
        <v>1798</v>
      </c>
      <c r="BC686" s="41" t="s">
        <v>348</v>
      </c>
      <c r="BD686" s="42" t="b">
        <v>1</v>
      </c>
      <c r="BE686" s="43" t="str">
        <f>R181</f>
        <v>0.00</v>
      </c>
      <c r="BF686" s="41" t="str">
        <f>""&amp;R181</f>
        <v>0.00</v>
      </c>
      <c r="BG686" s="41" t="b">
        <v>0</v>
      </c>
      <c r="BH686" s="41" t="b">
        <v>0</v>
      </c>
      <c r="BK686" s="41" t="e">
        <f t="shared" ca="1" si="96"/>
        <v>#N/A</v>
      </c>
      <c r="BL686" s="41" t="e">
        <f t="shared" ca="1" si="97"/>
        <v>#N/A</v>
      </c>
    </row>
    <row r="687" spans="2:64" ht="15" x14ac:dyDescent="0.25">
      <c r="AD687" s="41">
        <f>ROW()</f>
        <v>687</v>
      </c>
      <c r="BB687" s="41" t="s">
        <v>1799</v>
      </c>
      <c r="BC687" s="41" t="s">
        <v>348</v>
      </c>
      <c r="BD687" s="42" t="b">
        <v>1</v>
      </c>
      <c r="BE687" s="43" t="str">
        <f>R182</f>
        <v>0</v>
      </c>
      <c r="BF687" s="41" t="str">
        <f>""&amp;R182</f>
        <v>0</v>
      </c>
      <c r="BG687" s="41" t="b">
        <v>1</v>
      </c>
      <c r="BH687" s="41" t="b">
        <v>1</v>
      </c>
      <c r="BK687" s="41" t="e">
        <f t="shared" ca="1" si="96"/>
        <v>#N/A</v>
      </c>
      <c r="BL687" s="41" t="e">
        <f t="shared" ca="1" si="97"/>
        <v>#N/A</v>
      </c>
    </row>
    <row r="688" spans="2:64" ht="15" x14ac:dyDescent="0.25">
      <c r="B688" s="41" t="s">
        <v>1800</v>
      </c>
      <c r="AA688" s="77">
        <v>1</v>
      </c>
      <c r="AD688" s="41">
        <f>ROW()</f>
        <v>688</v>
      </c>
      <c r="BB688" s="41" t="s">
        <v>1801</v>
      </c>
      <c r="BC688" s="41" t="s">
        <v>348</v>
      </c>
      <c r="BD688" s="42" t="b">
        <v>1</v>
      </c>
      <c r="BE688" s="43" t="str">
        <f>R183</f>
        <v>0</v>
      </c>
      <c r="BF688" s="41" t="str">
        <f>""&amp;R183</f>
        <v>0</v>
      </c>
      <c r="BG688" s="41" t="b">
        <v>1</v>
      </c>
      <c r="BH688" s="41" t="b">
        <v>1</v>
      </c>
      <c r="BK688" s="41" t="e">
        <f t="shared" ca="1" si="96"/>
        <v>#N/A</v>
      </c>
      <c r="BL688" s="41" t="e">
        <f t="shared" ca="1" si="97"/>
        <v>#N/A</v>
      </c>
    </row>
    <row r="689" spans="2:64" ht="15" x14ac:dyDescent="0.25">
      <c r="AD689" s="41">
        <f>ROW()</f>
        <v>689</v>
      </c>
      <c r="BB689" s="41" t="s">
        <v>1802</v>
      </c>
      <c r="BC689" s="41" t="s">
        <v>348</v>
      </c>
      <c r="BD689" s="42" t="b">
        <v>1</v>
      </c>
      <c r="BE689" s="43">
        <f>R184</f>
        <v>0</v>
      </c>
      <c r="BF689" s="41" t="str">
        <f>""&amp;R184</f>
        <v/>
      </c>
      <c r="BG689" s="41" t="b">
        <v>1</v>
      </c>
      <c r="BH689" s="41" t="b">
        <v>1</v>
      </c>
      <c r="BK689" s="41" t="e">
        <f t="shared" ca="1" si="96"/>
        <v>#N/A</v>
      </c>
      <c r="BL689" s="41" t="e">
        <f t="shared" ca="1" si="97"/>
        <v>#N/A</v>
      </c>
    </row>
    <row r="690" spans="2:64" ht="15" x14ac:dyDescent="0.25">
      <c r="B690" s="41" t="s">
        <v>1803</v>
      </c>
      <c r="M690" s="101" t="s">
        <v>1982</v>
      </c>
      <c r="N690" s="102"/>
      <c r="O690" s="102"/>
      <c r="P690" s="90"/>
      <c r="AD690" s="41">
        <f>ROW()</f>
        <v>690</v>
      </c>
      <c r="BB690" s="41" t="s">
        <v>1804</v>
      </c>
      <c r="BC690" s="41" t="s">
        <v>348</v>
      </c>
      <c r="BD690" s="42" t="b">
        <v>1</v>
      </c>
      <c r="BE690" s="43" t="str">
        <f>R186</f>
        <v>0.00</v>
      </c>
      <c r="BF690" s="41" t="str">
        <f>""&amp;R186</f>
        <v>0.00</v>
      </c>
      <c r="BG690" s="41" t="b">
        <v>0</v>
      </c>
      <c r="BH690" s="41" t="b">
        <v>0</v>
      </c>
      <c r="BK690" s="41" t="e">
        <f t="shared" ca="1" si="96"/>
        <v>#N/A</v>
      </c>
      <c r="BL690" s="41" t="e">
        <f t="shared" ca="1" si="97"/>
        <v>#N/A</v>
      </c>
    </row>
    <row r="691" spans="2:64" ht="15" x14ac:dyDescent="0.25">
      <c r="AD691" s="41">
        <f>ROW()</f>
        <v>691</v>
      </c>
      <c r="BB691" s="41" t="s">
        <v>1805</v>
      </c>
      <c r="BC691" s="41" t="s">
        <v>348</v>
      </c>
      <c r="BD691" s="42" t="b">
        <v>1</v>
      </c>
      <c r="BE691" s="43" t="str">
        <f>R187</f>
        <v>0</v>
      </c>
      <c r="BF691" s="41" t="str">
        <f>""&amp;R187</f>
        <v>0</v>
      </c>
      <c r="BG691" s="41" t="b">
        <v>1</v>
      </c>
      <c r="BH691" s="41" t="b">
        <v>1</v>
      </c>
      <c r="BK691" s="41" t="e">
        <f t="shared" ca="1" si="96"/>
        <v>#N/A</v>
      </c>
      <c r="BL691" s="41" t="e">
        <f t="shared" ca="1" si="97"/>
        <v>#N/A</v>
      </c>
    </row>
    <row r="692" spans="2:64" ht="15" x14ac:dyDescent="0.25">
      <c r="B692" s="41" t="s">
        <v>1750</v>
      </c>
      <c r="M692" s="101"/>
      <c r="N692" s="102"/>
      <c r="O692" s="102"/>
      <c r="P692" s="90"/>
      <c r="AD692" s="41">
        <f>ROW()</f>
        <v>692</v>
      </c>
      <c r="BB692" s="41" t="s">
        <v>1806</v>
      </c>
      <c r="BC692" s="41" t="s">
        <v>348</v>
      </c>
      <c r="BD692" s="42" t="b">
        <v>1</v>
      </c>
      <c r="BE692" s="43" t="str">
        <f>R188</f>
        <v>0</v>
      </c>
      <c r="BF692" s="41" t="str">
        <f>""&amp;R188</f>
        <v>0</v>
      </c>
      <c r="BG692" s="41" t="b">
        <v>1</v>
      </c>
      <c r="BH692" s="41" t="b">
        <v>1</v>
      </c>
      <c r="BK692" s="41" t="e">
        <f t="shared" ca="1" si="96"/>
        <v>#N/A</v>
      </c>
      <c r="BL692" s="41" t="e">
        <f t="shared" ca="1" si="97"/>
        <v>#N/A</v>
      </c>
    </row>
    <row r="693" spans="2:64" ht="15" x14ac:dyDescent="0.25">
      <c r="AD693" s="41">
        <f>ROW()</f>
        <v>693</v>
      </c>
      <c r="BB693" s="41" t="s">
        <v>1807</v>
      </c>
      <c r="BC693" s="41" t="s">
        <v>348</v>
      </c>
      <c r="BD693" s="42" t="b">
        <v>1</v>
      </c>
      <c r="BE693" s="43" t="str">
        <f>R189</f>
        <v>0</v>
      </c>
      <c r="BF693" s="41" t="str">
        <f>""&amp;R189</f>
        <v>0</v>
      </c>
      <c r="BG693" s="41" t="b">
        <v>1</v>
      </c>
      <c r="BH693" s="41" t="b">
        <v>1</v>
      </c>
      <c r="BK693" s="41" t="e">
        <f t="shared" ca="1" si="96"/>
        <v>#N/A</v>
      </c>
      <c r="BL693" s="41" t="e">
        <f t="shared" ca="1" si="97"/>
        <v>#N/A</v>
      </c>
    </row>
    <row r="694" spans="2:64" ht="15" x14ac:dyDescent="0.25">
      <c r="AD694" s="41">
        <f>ROW()</f>
        <v>694</v>
      </c>
      <c r="BB694" s="41" t="s">
        <v>1808</v>
      </c>
      <c r="BC694" s="41" t="s">
        <v>348</v>
      </c>
      <c r="BD694" s="42" t="b">
        <v>1</v>
      </c>
      <c r="BE694" s="43">
        <f>R190</f>
        <v>0</v>
      </c>
      <c r="BF694" s="41" t="str">
        <f>""&amp;R190</f>
        <v/>
      </c>
      <c r="BG694" s="41" t="b">
        <v>1</v>
      </c>
      <c r="BH694" s="41" t="b">
        <v>1</v>
      </c>
      <c r="BK694" s="41" t="e">
        <f t="shared" ca="1" si="96"/>
        <v>#N/A</v>
      </c>
      <c r="BL694" s="41" t="e">
        <f t="shared" ca="1" si="97"/>
        <v>#N/A</v>
      </c>
    </row>
    <row r="695" spans="2:64" ht="15" x14ac:dyDescent="0.25">
      <c r="AD695" s="41">
        <f>ROW()</f>
        <v>695</v>
      </c>
      <c r="BB695" s="60" t="s">
        <v>1809</v>
      </c>
      <c r="BC695" s="41" t="s">
        <v>348</v>
      </c>
      <c r="BD695" s="42" t="b">
        <v>1</v>
      </c>
      <c r="BE695" s="43" t="str">
        <f>R192</f>
        <v>0.00</v>
      </c>
      <c r="BF695" s="41" t="str">
        <f>""&amp;R192</f>
        <v>0.00</v>
      </c>
      <c r="BG695" s="41" t="b">
        <v>0</v>
      </c>
      <c r="BH695" s="41" t="b">
        <v>0</v>
      </c>
      <c r="BK695" s="41" t="e">
        <f t="shared" ca="1" si="96"/>
        <v>#N/A</v>
      </c>
      <c r="BL695" s="41" t="e">
        <f t="shared" ca="1" si="97"/>
        <v>#N/A</v>
      </c>
    </row>
    <row r="696" spans="2:64" ht="15" x14ac:dyDescent="0.25">
      <c r="AD696" s="41">
        <f>ROW()</f>
        <v>696</v>
      </c>
      <c r="BB696" s="41" t="s">
        <v>1810</v>
      </c>
      <c r="BC696" s="41" t="s">
        <v>423</v>
      </c>
      <c r="BD696" s="42" t="b">
        <v>0</v>
      </c>
      <c r="BE696" s="41" t="str">
        <f>IF(AA204=1,"N",IF(AA204=2,"Y",""))</f>
        <v>Y</v>
      </c>
      <c r="BF696" s="41" t="str">
        <f>BE696</f>
        <v>Y</v>
      </c>
      <c r="BG696" s="41" t="b">
        <v>0</v>
      </c>
      <c r="BH696" s="41" t="b">
        <v>0</v>
      </c>
      <c r="BJ696" s="41">
        <f>AA204</f>
        <v>2</v>
      </c>
      <c r="BK696" s="41" t="e">
        <f ca="1">_xlfn.FORMULATEXT(BJ696)</f>
        <v>#N/A</v>
      </c>
      <c r="BL696" s="41" t="s">
        <v>1109</v>
      </c>
    </row>
    <row r="697" spans="2:64" ht="15" x14ac:dyDescent="0.25">
      <c r="AD697" s="41">
        <f>ROW()</f>
        <v>697</v>
      </c>
      <c r="BB697" s="41" t="s">
        <v>1811</v>
      </c>
      <c r="BC697" s="41" t="s">
        <v>348</v>
      </c>
      <c r="BD697" s="42" t="b">
        <v>1</v>
      </c>
      <c r="BE697" s="43">
        <f>N206</f>
        <v>0</v>
      </c>
      <c r="BF697" s="41" t="str">
        <f>""&amp;N206</f>
        <v/>
      </c>
      <c r="BG697" s="41" t="b">
        <v>1</v>
      </c>
      <c r="BH697" s="41" t="b">
        <v>0</v>
      </c>
      <c r="BK697" s="41" t="e">
        <f t="shared" ref="BK697:BK702" ca="1" si="98">_xlfn.FORMULATEXT(BE697)</f>
        <v>#N/A</v>
      </c>
      <c r="BL697" s="41" t="e">
        <f t="shared" ref="BL697:BL702" ca="1" si="99">_xlfn.FORMULATEXT(BE697)</f>
        <v>#N/A</v>
      </c>
    </row>
    <row r="698" spans="2:64" ht="15" x14ac:dyDescent="0.25">
      <c r="AD698" s="41">
        <f>ROW()</f>
        <v>698</v>
      </c>
      <c r="BB698" s="41" t="s">
        <v>1812</v>
      </c>
      <c r="BC698" s="41" t="s">
        <v>348</v>
      </c>
      <c r="BD698" s="42" t="b">
        <v>1</v>
      </c>
      <c r="BE698" s="43" t="str">
        <f>G340</f>
        <v>0</v>
      </c>
      <c r="BF698" s="41" t="str">
        <f>""&amp;G340</f>
        <v>0</v>
      </c>
      <c r="BG698" s="41" t="b">
        <v>1</v>
      </c>
      <c r="BH698" s="41" t="b">
        <v>0</v>
      </c>
      <c r="BK698" s="41" t="e">
        <f t="shared" ca="1" si="98"/>
        <v>#N/A</v>
      </c>
      <c r="BL698" s="41" t="e">
        <f t="shared" ca="1" si="99"/>
        <v>#N/A</v>
      </c>
    </row>
    <row r="699" spans="2:64" ht="15" x14ac:dyDescent="0.25">
      <c r="AD699" s="41">
        <f>ROW()</f>
        <v>699</v>
      </c>
      <c r="BB699" s="41" t="s">
        <v>1813</v>
      </c>
      <c r="BC699" s="41" t="s">
        <v>348</v>
      </c>
      <c r="BD699" s="42" t="b">
        <v>1</v>
      </c>
      <c r="BE699" s="43" t="str">
        <f>G341</f>
        <v>6</v>
      </c>
      <c r="BF699" s="41" t="str">
        <f>""&amp;G341</f>
        <v>6</v>
      </c>
      <c r="BG699" s="41" t="b">
        <v>1</v>
      </c>
      <c r="BH699" s="41" t="b">
        <v>0</v>
      </c>
      <c r="BK699" s="41" t="e">
        <f t="shared" ca="1" si="98"/>
        <v>#N/A</v>
      </c>
      <c r="BL699" s="41" t="e">
        <f t="shared" ca="1" si="99"/>
        <v>#N/A</v>
      </c>
    </row>
    <row r="700" spans="2:64" ht="15" x14ac:dyDescent="0.25">
      <c r="AD700" s="41">
        <f>ROW()</f>
        <v>700</v>
      </c>
      <c r="BB700" s="41" t="s">
        <v>1814</v>
      </c>
      <c r="BC700" s="41" t="s">
        <v>348</v>
      </c>
      <c r="BD700" s="42" t="b">
        <v>1</v>
      </c>
      <c r="BE700" s="43" t="str">
        <f>G342</f>
        <v>0</v>
      </c>
      <c r="BF700" s="41" t="str">
        <f>""&amp;G342</f>
        <v>0</v>
      </c>
      <c r="BG700" s="41" t="b">
        <v>1</v>
      </c>
      <c r="BH700" s="41" t="b">
        <v>0</v>
      </c>
      <c r="BK700" s="41" t="e">
        <f t="shared" ca="1" si="98"/>
        <v>#N/A</v>
      </c>
      <c r="BL700" s="41" t="e">
        <f t="shared" ca="1" si="99"/>
        <v>#N/A</v>
      </c>
    </row>
    <row r="701" spans="2:64" ht="15" x14ac:dyDescent="0.25">
      <c r="AD701" s="41">
        <f>ROW()</f>
        <v>701</v>
      </c>
      <c r="BB701" s="41" t="s">
        <v>1815</v>
      </c>
      <c r="BC701" s="41" t="s">
        <v>348</v>
      </c>
      <c r="BD701" s="42" t="b">
        <v>1</v>
      </c>
      <c r="BE701" s="43" t="str">
        <f>G343</f>
        <v>1</v>
      </c>
      <c r="BF701" s="41" t="str">
        <f>""&amp;G343</f>
        <v>1</v>
      </c>
      <c r="BG701" s="41" t="b">
        <v>1</v>
      </c>
      <c r="BH701" s="41" t="b">
        <v>0</v>
      </c>
      <c r="BK701" s="41" t="e">
        <f t="shared" ca="1" si="98"/>
        <v>#N/A</v>
      </c>
      <c r="BL701" s="41" t="e">
        <f t="shared" ca="1" si="99"/>
        <v>#N/A</v>
      </c>
    </row>
    <row r="702" spans="2:64" ht="15" x14ac:dyDescent="0.25">
      <c r="AD702" s="41">
        <f>ROW()</f>
        <v>702</v>
      </c>
      <c r="BB702" s="41" t="s">
        <v>1816</v>
      </c>
      <c r="BC702" s="41" t="s">
        <v>348</v>
      </c>
      <c r="BD702" s="42" t="b">
        <v>1</v>
      </c>
      <c r="BE702" s="43" t="str">
        <f>G344</f>
        <v>7.00</v>
      </c>
      <c r="BF702" s="41" t="str">
        <f>""&amp;G344</f>
        <v>7.00</v>
      </c>
      <c r="BG702" s="41" t="b">
        <v>0</v>
      </c>
      <c r="BH702" s="41" t="b">
        <v>0</v>
      </c>
      <c r="BK702" s="41" t="e">
        <f t="shared" ca="1" si="98"/>
        <v>#N/A</v>
      </c>
      <c r="BL702" s="41" t="e">
        <f t="shared" ca="1" si="99"/>
        <v>#N/A</v>
      </c>
    </row>
    <row r="703" spans="2:64" ht="15" x14ac:dyDescent="0.25">
      <c r="AD703" s="41">
        <f>ROW()</f>
        <v>703</v>
      </c>
      <c r="BB703" s="41" t="s">
        <v>1817</v>
      </c>
      <c r="BC703" s="41" t="s">
        <v>461</v>
      </c>
      <c r="BD703" s="42" t="b">
        <v>0</v>
      </c>
      <c r="BE703" s="41" t="s">
        <v>923</v>
      </c>
      <c r="BF703" s="41" t="s">
        <v>923</v>
      </c>
      <c r="BG703" s="41" t="b">
        <v>0</v>
      </c>
      <c r="BH703" s="41" t="b">
        <v>0</v>
      </c>
      <c r="BK703" s="41" t="s">
        <v>463</v>
      </c>
      <c r="BL703" s="41" t="s">
        <v>463</v>
      </c>
    </row>
    <row r="704" spans="2:64" ht="15" x14ac:dyDescent="0.25">
      <c r="AD704" s="41">
        <f>ROW()</f>
        <v>704</v>
      </c>
      <c r="BB704" s="41" t="s">
        <v>1818</v>
      </c>
      <c r="BC704" s="41" t="s">
        <v>348</v>
      </c>
      <c r="BD704" s="42" t="b">
        <v>1</v>
      </c>
      <c r="BE704" s="43" t="str">
        <f>E399</f>
        <v>1</v>
      </c>
      <c r="BF704" s="41" t="str">
        <f>""&amp;E399</f>
        <v>1</v>
      </c>
      <c r="BG704" s="41" t="b">
        <v>0</v>
      </c>
      <c r="BH704" s="41" t="b">
        <v>0</v>
      </c>
      <c r="BK704" s="41" t="e">
        <f t="shared" ref="BK704:BK709" ca="1" si="100">_xlfn.FORMULATEXT(BE704)</f>
        <v>#N/A</v>
      </c>
      <c r="BL704" s="41" t="e">
        <f t="shared" ref="BL704:BL709" ca="1" si="101">_xlfn.FORMULATEXT(BE704)</f>
        <v>#N/A</v>
      </c>
    </row>
    <row r="705" spans="30:64" ht="15" x14ac:dyDescent="0.25">
      <c r="AD705" s="41">
        <f>ROW()</f>
        <v>705</v>
      </c>
      <c r="BB705" s="41" t="s">
        <v>1819</v>
      </c>
      <c r="BC705" s="41" t="s">
        <v>348</v>
      </c>
      <c r="BD705" s="42" t="b">
        <v>1</v>
      </c>
      <c r="BE705" s="43" t="str">
        <f>G399</f>
        <v>5</v>
      </c>
      <c r="BF705" s="41" t="str">
        <f>""&amp;G399</f>
        <v>5</v>
      </c>
      <c r="BG705" s="41" t="b">
        <v>0</v>
      </c>
      <c r="BH705" s="41" t="b">
        <v>0</v>
      </c>
      <c r="BK705" s="41" t="e">
        <f t="shared" ca="1" si="100"/>
        <v>#N/A</v>
      </c>
      <c r="BL705" s="41" t="e">
        <f t="shared" ca="1" si="101"/>
        <v>#N/A</v>
      </c>
    </row>
    <row r="706" spans="30:64" ht="15" x14ac:dyDescent="0.25">
      <c r="AD706" s="41">
        <f>ROW()</f>
        <v>706</v>
      </c>
      <c r="BB706" s="41" t="s">
        <v>1820</v>
      </c>
      <c r="BC706" s="41" t="s">
        <v>348</v>
      </c>
      <c r="BD706" s="42" t="b">
        <v>1</v>
      </c>
      <c r="BE706" s="43" t="str">
        <f>I399</f>
        <v>1</v>
      </c>
      <c r="BF706" s="41" t="str">
        <f>""&amp;I399</f>
        <v>1</v>
      </c>
      <c r="BG706" s="41" t="b">
        <v>0</v>
      </c>
      <c r="BH706" s="41" t="b">
        <v>0</v>
      </c>
      <c r="BK706" s="41" t="e">
        <f t="shared" ca="1" si="100"/>
        <v>#N/A</v>
      </c>
      <c r="BL706" s="41" t="e">
        <f t="shared" ca="1" si="101"/>
        <v>#N/A</v>
      </c>
    </row>
    <row r="707" spans="30:64" ht="15" x14ac:dyDescent="0.25">
      <c r="AD707" s="41">
        <f>ROW()</f>
        <v>707</v>
      </c>
      <c r="BB707" s="41" t="s">
        <v>1821</v>
      </c>
      <c r="BC707" s="41" t="s">
        <v>348</v>
      </c>
      <c r="BD707" s="42" t="b">
        <v>1</v>
      </c>
      <c r="BE707" s="43" t="str">
        <f>K399</f>
        <v>5</v>
      </c>
      <c r="BF707" s="41" t="str">
        <f>""&amp;K399</f>
        <v>5</v>
      </c>
      <c r="BG707" s="41" t="b">
        <v>0</v>
      </c>
      <c r="BH707" s="41" t="b">
        <v>0</v>
      </c>
      <c r="BK707" s="41" t="e">
        <f t="shared" ca="1" si="100"/>
        <v>#N/A</v>
      </c>
      <c r="BL707" s="41" t="e">
        <f t="shared" ca="1" si="101"/>
        <v>#N/A</v>
      </c>
    </row>
    <row r="708" spans="30:64" ht="15" x14ac:dyDescent="0.25">
      <c r="AD708" s="41">
        <f>ROW()</f>
        <v>708</v>
      </c>
      <c r="BB708" s="41" t="s">
        <v>1822</v>
      </c>
      <c r="BC708" s="41" t="s">
        <v>348</v>
      </c>
      <c r="BD708" s="42" t="b">
        <v>1</v>
      </c>
      <c r="BE708" s="43" t="str">
        <f>M399</f>
        <v>0.00</v>
      </c>
      <c r="BF708" s="41" t="str">
        <f>""&amp;M399</f>
        <v>0.00</v>
      </c>
      <c r="BG708" s="41" t="b">
        <v>0</v>
      </c>
      <c r="BH708" s="41" t="b">
        <v>0</v>
      </c>
      <c r="BK708" s="41" t="e">
        <f t="shared" ca="1" si="100"/>
        <v>#N/A</v>
      </c>
      <c r="BL708" s="41" t="e">
        <f t="shared" ca="1" si="101"/>
        <v>#N/A</v>
      </c>
    </row>
    <row r="709" spans="30:64" ht="15" x14ac:dyDescent="0.25">
      <c r="AD709" s="41">
        <f>ROW()</f>
        <v>709</v>
      </c>
      <c r="BB709" s="41" t="s">
        <v>1823</v>
      </c>
      <c r="BC709" s="41" t="s">
        <v>348</v>
      </c>
      <c r="BD709" s="42" t="b">
        <v>1</v>
      </c>
      <c r="BE709" s="43" t="str">
        <f>O399</f>
        <v>0.00</v>
      </c>
      <c r="BF709" s="41" t="str">
        <f>""&amp;O399</f>
        <v>0.00</v>
      </c>
      <c r="BG709" s="41" t="b">
        <v>0</v>
      </c>
      <c r="BH709" s="41" t="b">
        <v>0</v>
      </c>
      <c r="BK709" s="41" t="e">
        <f t="shared" ca="1" si="100"/>
        <v>#N/A</v>
      </c>
      <c r="BL709" s="41" t="e">
        <f t="shared" ca="1" si="101"/>
        <v>#N/A</v>
      </c>
    </row>
    <row r="710" spans="30:64" ht="15" x14ac:dyDescent="0.25">
      <c r="AD710" s="41">
        <f>ROW()</f>
        <v>710</v>
      </c>
      <c r="BB710" s="41" t="s">
        <v>1824</v>
      </c>
      <c r="BC710" s="41" t="s">
        <v>461</v>
      </c>
      <c r="BD710" s="42" t="b">
        <v>0</v>
      </c>
      <c r="BE710" s="41" t="s">
        <v>881</v>
      </c>
      <c r="BF710" s="41" t="s">
        <v>881</v>
      </c>
      <c r="BG710" s="41" t="b">
        <v>0</v>
      </c>
      <c r="BH710" s="41" t="b">
        <v>0</v>
      </c>
      <c r="BK710" s="41" t="s">
        <v>463</v>
      </c>
      <c r="BL710" s="41" t="s">
        <v>463</v>
      </c>
    </row>
    <row r="711" spans="30:64" ht="15" x14ac:dyDescent="0.25">
      <c r="AD711" s="41">
        <f>ROW()</f>
        <v>711</v>
      </c>
      <c r="BB711" s="41" t="s">
        <v>1825</v>
      </c>
      <c r="BC711" s="41" t="s">
        <v>348</v>
      </c>
      <c r="BD711" s="42" t="b">
        <v>1</v>
      </c>
      <c r="BE711" s="43" t="str">
        <f>E252</f>
        <v>0.00</v>
      </c>
      <c r="BF711" s="41" t="str">
        <f>""&amp;E252</f>
        <v>0.00</v>
      </c>
      <c r="BG711" s="41" t="b">
        <v>0</v>
      </c>
      <c r="BH711" s="41" t="b">
        <v>0</v>
      </c>
      <c r="BK711" s="41" t="e">
        <f ca="1">_xlfn.FORMULATEXT(BE711)</f>
        <v>#N/A</v>
      </c>
      <c r="BL711" s="41" t="e">
        <f ca="1">_xlfn.FORMULATEXT(BE711)</f>
        <v>#N/A</v>
      </c>
    </row>
    <row r="712" spans="30:64" ht="15" x14ac:dyDescent="0.25">
      <c r="AD712" s="41">
        <f>ROW()</f>
        <v>712</v>
      </c>
      <c r="BB712" s="41" t="s">
        <v>1826</v>
      </c>
      <c r="BC712" s="41" t="s">
        <v>348</v>
      </c>
      <c r="BD712" s="42" t="b">
        <v>1</v>
      </c>
      <c r="BE712" s="43" t="str">
        <f>H252</f>
        <v>0.00</v>
      </c>
      <c r="BF712" s="41" t="str">
        <f>""&amp;H252</f>
        <v>0.00</v>
      </c>
      <c r="BG712" s="41" t="b">
        <v>0</v>
      </c>
      <c r="BH712" s="41" t="b">
        <v>0</v>
      </c>
      <c r="BK712" s="41" t="e">
        <f ca="1">_xlfn.FORMULATEXT(BE712)</f>
        <v>#N/A</v>
      </c>
      <c r="BL712" s="41" t="e">
        <f ca="1">_xlfn.FORMULATEXT(BE712)</f>
        <v>#N/A</v>
      </c>
    </row>
    <row r="713" spans="30:64" ht="15" x14ac:dyDescent="0.25">
      <c r="AD713" s="41">
        <f>ROW()</f>
        <v>713</v>
      </c>
      <c r="BB713" s="41" t="s">
        <v>1827</v>
      </c>
      <c r="BC713" s="41" t="s">
        <v>348</v>
      </c>
      <c r="BD713" s="42" t="b">
        <v>1</v>
      </c>
      <c r="BE713" s="43" t="str">
        <f>K252</f>
        <v>0.00</v>
      </c>
      <c r="BF713" s="41" t="str">
        <f>""&amp;K252</f>
        <v>0.00</v>
      </c>
      <c r="BG713" s="41" t="b">
        <v>0</v>
      </c>
      <c r="BH713" s="41" t="b">
        <v>0</v>
      </c>
      <c r="BK713" s="41" t="e">
        <f ca="1">_xlfn.FORMULATEXT(BE713)</f>
        <v>#N/A</v>
      </c>
      <c r="BL713" s="41" t="e">
        <f ca="1">_xlfn.FORMULATEXT(BE713)</f>
        <v>#N/A</v>
      </c>
    </row>
    <row r="714" spans="30:64" ht="15" x14ac:dyDescent="0.25">
      <c r="AD714" s="41">
        <f>ROW()</f>
        <v>714</v>
      </c>
      <c r="BB714" s="41" t="s">
        <v>1828</v>
      </c>
      <c r="BC714" s="41" t="s">
        <v>348</v>
      </c>
      <c r="BD714" s="42" t="b">
        <v>1</v>
      </c>
      <c r="BE714" s="43" t="str">
        <f>N252</f>
        <v>0.00</v>
      </c>
      <c r="BF714" s="41" t="str">
        <f>""&amp;N252</f>
        <v>0.00</v>
      </c>
      <c r="BG714" s="41" t="b">
        <v>0</v>
      </c>
      <c r="BH714" s="41" t="b">
        <v>0</v>
      </c>
      <c r="BK714" s="41" t="e">
        <f ca="1">_xlfn.FORMULATEXT(BE714)</f>
        <v>#N/A</v>
      </c>
      <c r="BL714" s="41" t="e">
        <f ca="1">_xlfn.FORMULATEXT(BE714)</f>
        <v>#N/A</v>
      </c>
    </row>
    <row r="715" spans="30:64" ht="15" x14ac:dyDescent="0.25">
      <c r="AD715" s="41">
        <f>ROW()</f>
        <v>715</v>
      </c>
      <c r="BB715" s="41" t="s">
        <v>1829</v>
      </c>
      <c r="BC715" s="41" t="s">
        <v>348</v>
      </c>
      <c r="BD715" s="42" t="b">
        <v>1</v>
      </c>
      <c r="BE715" s="43" t="str">
        <f>S465</f>
        <v>02/09/2025</v>
      </c>
      <c r="BF715" s="41" t="str">
        <f>""&amp;S465</f>
        <v>02/09/2025</v>
      </c>
      <c r="BG715" s="41" t="b">
        <v>0</v>
      </c>
      <c r="BH715" s="41" t="b">
        <v>0</v>
      </c>
      <c r="BK715" s="41" t="e">
        <f ca="1">_xlfn.FORMULATEXT(BE715)</f>
        <v>#N/A</v>
      </c>
      <c r="BL715" s="41" t="e">
        <f ca="1">_xlfn.FORMULATEXT(BE715)</f>
        <v>#N/A</v>
      </c>
    </row>
    <row r="716" spans="30:64" ht="15" x14ac:dyDescent="0.25">
      <c r="AD716" s="41">
        <f>ROW()</f>
        <v>716</v>
      </c>
      <c r="BB716" s="41" t="s">
        <v>1830</v>
      </c>
      <c r="BC716" s="41" t="s">
        <v>423</v>
      </c>
      <c r="BD716" s="42" t="b">
        <v>0</v>
      </c>
      <c r="BE716" s="41" t="str">
        <f>IF(AA475=1,"N",IF(AA475=2,"Y",""))</f>
        <v>N</v>
      </c>
      <c r="BF716" s="41" t="str">
        <f>BE716</f>
        <v>N</v>
      </c>
      <c r="BG716" s="41" t="b">
        <v>0</v>
      </c>
      <c r="BH716" s="41" t="b">
        <v>0</v>
      </c>
      <c r="BJ716" s="41">
        <f>AA475</f>
        <v>1</v>
      </c>
      <c r="BK716" s="41" t="e">
        <f ca="1">_xlfn.FORMULATEXT(BJ716)</f>
        <v>#N/A</v>
      </c>
      <c r="BL716" s="41" t="s">
        <v>1532</v>
      </c>
    </row>
    <row r="717" spans="30:64" ht="15" x14ac:dyDescent="0.25">
      <c r="AD717" s="41">
        <f>ROW()</f>
        <v>717</v>
      </c>
      <c r="BB717" s="41" t="s">
        <v>1831</v>
      </c>
      <c r="BC717" s="41" t="s">
        <v>348</v>
      </c>
      <c r="BD717" s="42" t="b">
        <v>1</v>
      </c>
      <c r="BE717" s="64" t="str">
        <f>N477</f>
        <v>1</v>
      </c>
      <c r="BF717" s="54" t="str">
        <f>""&amp;N477</f>
        <v>1</v>
      </c>
      <c r="BG717" s="41" t="b">
        <v>1</v>
      </c>
      <c r="BH717" s="41" t="b">
        <v>0</v>
      </c>
      <c r="BK717" s="41" t="e">
        <f ca="1">_xlfn.FORMULATEXT(BE717)</f>
        <v>#N/A</v>
      </c>
      <c r="BL717" s="41" t="e">
        <f ca="1">_xlfn.FORMULATEXT(BE717)</f>
        <v>#N/A</v>
      </c>
    </row>
    <row r="718" spans="30:64" ht="15" x14ac:dyDescent="0.25">
      <c r="AD718" s="41">
        <f>ROW()</f>
        <v>718</v>
      </c>
      <c r="BB718" s="41" t="s">
        <v>1832</v>
      </c>
      <c r="BC718" s="41" t="s">
        <v>348</v>
      </c>
      <c r="BD718" s="42" t="b">
        <v>1</v>
      </c>
      <c r="BE718" s="41">
        <f>N497</f>
        <v>3</v>
      </c>
      <c r="BF718" s="41" t="str">
        <f>""&amp;N497</f>
        <v>3</v>
      </c>
      <c r="BG718" s="41" t="b">
        <v>1</v>
      </c>
      <c r="BH718" s="41" t="b">
        <v>0</v>
      </c>
      <c r="BK718" s="41" t="e">
        <f ca="1">_xlfn.FORMULATEXT(BE718)</f>
        <v>#N/A</v>
      </c>
      <c r="BL718" s="41" t="e">
        <f ca="1">_xlfn.FORMULATEXT(BE718)</f>
        <v>#N/A</v>
      </c>
    </row>
    <row r="719" spans="30:64" ht="15" x14ac:dyDescent="0.25">
      <c r="AD719" s="41">
        <f>ROW()</f>
        <v>719</v>
      </c>
      <c r="BB719" s="41" t="s">
        <v>1833</v>
      </c>
      <c r="BC719" s="41" t="s">
        <v>348</v>
      </c>
      <c r="BD719" s="42" t="b">
        <v>1</v>
      </c>
      <c r="BE719" s="41">
        <f>N517</f>
        <v>5</v>
      </c>
      <c r="BF719" s="41" t="str">
        <f>""&amp;N517</f>
        <v>5</v>
      </c>
      <c r="BG719" s="41" t="b">
        <v>1</v>
      </c>
      <c r="BH719" s="41" t="b">
        <v>0</v>
      </c>
      <c r="BK719" s="41" t="e">
        <f ca="1">_xlfn.FORMULATEXT(BE719)</f>
        <v>#N/A</v>
      </c>
      <c r="BL719" s="41" t="e">
        <f ca="1">_xlfn.FORMULATEXT(BE719)</f>
        <v>#N/A</v>
      </c>
    </row>
    <row r="720" spans="30:64" ht="15" x14ac:dyDescent="0.25">
      <c r="AD720" s="41">
        <f>ROW()</f>
        <v>720</v>
      </c>
      <c r="BB720" s="41" t="s">
        <v>1834</v>
      </c>
      <c r="BC720" s="41" t="s">
        <v>348</v>
      </c>
      <c r="BD720" s="42" t="b">
        <v>1</v>
      </c>
      <c r="BE720" s="41" t="str">
        <f>N101</f>
        <v>13</v>
      </c>
      <c r="BF720" s="41" t="str">
        <f>""&amp;N101</f>
        <v>13</v>
      </c>
      <c r="BG720" s="41" t="b">
        <v>0</v>
      </c>
      <c r="BH720" s="41" t="b">
        <v>0</v>
      </c>
      <c r="BK720" s="41" t="e">
        <f ca="1">_xlfn.FORMULATEXT(BE720)</f>
        <v>#N/A</v>
      </c>
      <c r="BL720" s="41" t="e">
        <f ca="1">_xlfn.FORMULATEXT(BE720)</f>
        <v>#N/A</v>
      </c>
    </row>
    <row r="721" spans="30:64" ht="15" x14ac:dyDescent="0.25">
      <c r="AD721" s="41">
        <f>ROW()</f>
        <v>721</v>
      </c>
      <c r="BB721" s="41" t="s">
        <v>1835</v>
      </c>
      <c r="BC721" s="41" t="s">
        <v>348</v>
      </c>
      <c r="BD721" s="42" t="b">
        <v>0</v>
      </c>
      <c r="BE721" s="43" t="str">
        <f>N415</f>
        <v>1</v>
      </c>
      <c r="BF721" s="41" t="str">
        <f>""&amp;N415</f>
        <v>1</v>
      </c>
      <c r="BG721" s="41" t="b">
        <v>0</v>
      </c>
      <c r="BH721" s="41" t="b">
        <v>0</v>
      </c>
      <c r="BK721" s="41" t="e">
        <f ca="1">_xlfn.FORMULATEXT(BE721)</f>
        <v>#N/A</v>
      </c>
      <c r="BL721" s="41" t="e">
        <f ca="1">_xlfn.FORMULATEXT(BE721)</f>
        <v>#N/A</v>
      </c>
    </row>
    <row r="722" spans="30:64" ht="15" x14ac:dyDescent="0.25">
      <c r="AD722" s="41">
        <f>ROW()</f>
        <v>722</v>
      </c>
      <c r="BB722" s="41" t="s">
        <v>1836</v>
      </c>
      <c r="BC722" s="41" t="s">
        <v>461</v>
      </c>
      <c r="BD722" s="42" t="b">
        <v>0</v>
      </c>
      <c r="BE722" s="41" t="s">
        <v>525</v>
      </c>
      <c r="BF722" s="41" t="s">
        <v>525</v>
      </c>
      <c r="BG722" s="41" t="b">
        <v>0</v>
      </c>
      <c r="BH722" s="41" t="b">
        <v>0</v>
      </c>
      <c r="BK722" s="41" t="s">
        <v>463</v>
      </c>
      <c r="BL722" s="41" t="s">
        <v>463</v>
      </c>
    </row>
    <row r="723" spans="30:64" ht="15" x14ac:dyDescent="0.25">
      <c r="AD723" s="41">
        <f>ROW()</f>
        <v>723</v>
      </c>
      <c r="BB723" s="41" t="s">
        <v>1838</v>
      </c>
      <c r="BC723" s="41" t="s">
        <v>461</v>
      </c>
      <c r="BD723" s="42" t="b">
        <v>0</v>
      </c>
      <c r="BE723" s="41" t="s">
        <v>463</v>
      </c>
      <c r="BF723" s="41" t="s">
        <v>463</v>
      </c>
      <c r="BG723" s="41" t="b">
        <v>0</v>
      </c>
      <c r="BH723" s="41" t="b">
        <v>0</v>
      </c>
      <c r="BK723" s="41" t="s">
        <v>463</v>
      </c>
      <c r="BL723" s="41" t="s">
        <v>463</v>
      </c>
    </row>
    <row r="724" spans="30:64" ht="15" x14ac:dyDescent="0.25">
      <c r="AD724" s="41">
        <f>ROW()</f>
        <v>724</v>
      </c>
      <c r="BB724" s="41" t="s">
        <v>1840</v>
      </c>
      <c r="BC724" s="41" t="s">
        <v>461</v>
      </c>
      <c r="BD724" s="42" t="b">
        <v>0</v>
      </c>
      <c r="BE724" s="41" t="s">
        <v>1839</v>
      </c>
      <c r="BF724" s="41" t="s">
        <v>1839</v>
      </c>
      <c r="BG724" s="41" t="b">
        <v>0</v>
      </c>
      <c r="BH724" s="41" t="b">
        <v>0</v>
      </c>
      <c r="BK724" s="41" t="s">
        <v>463</v>
      </c>
      <c r="BL724" s="41" t="s">
        <v>463</v>
      </c>
    </row>
    <row r="725" spans="30:64" ht="15" x14ac:dyDescent="0.25">
      <c r="AD725" s="41">
        <f>ROW()</f>
        <v>725</v>
      </c>
      <c r="BB725" s="41" t="s">
        <v>1842</v>
      </c>
      <c r="BC725" s="41" t="s">
        <v>461</v>
      </c>
      <c r="BD725" s="42" t="b">
        <v>0</v>
      </c>
      <c r="BE725" s="41" t="s">
        <v>1841</v>
      </c>
      <c r="BF725" s="41" t="s">
        <v>1841</v>
      </c>
      <c r="BG725" s="41" t="b">
        <v>0</v>
      </c>
      <c r="BH725" s="41" t="b">
        <v>0</v>
      </c>
      <c r="BK725" s="41" t="s">
        <v>463</v>
      </c>
      <c r="BL725" s="41" t="s">
        <v>463</v>
      </c>
    </row>
    <row r="726" spans="30:64" ht="15" x14ac:dyDescent="0.25">
      <c r="AD726" s="41">
        <f>ROW()</f>
        <v>726</v>
      </c>
      <c r="BB726" s="41" t="s">
        <v>1844</v>
      </c>
      <c r="BC726" s="41" t="s">
        <v>461</v>
      </c>
      <c r="BD726" s="42" t="b">
        <v>0</v>
      </c>
      <c r="BE726" s="41" t="s">
        <v>1843</v>
      </c>
      <c r="BF726" s="41" t="s">
        <v>1843</v>
      </c>
      <c r="BG726" s="41" t="b">
        <v>0</v>
      </c>
      <c r="BH726" s="41" t="b">
        <v>0</v>
      </c>
      <c r="BK726" s="41" t="s">
        <v>463</v>
      </c>
      <c r="BL726" s="41" t="s">
        <v>463</v>
      </c>
    </row>
    <row r="727" spans="30:64" ht="15" x14ac:dyDescent="0.25">
      <c r="AD727" s="41">
        <f>ROW()</f>
        <v>727</v>
      </c>
      <c r="BB727" s="41" t="s">
        <v>1846</v>
      </c>
      <c r="BC727" s="41" t="s">
        <v>461</v>
      </c>
      <c r="BD727" s="42" t="b">
        <v>0</v>
      </c>
      <c r="BE727" s="41" t="s">
        <v>1845</v>
      </c>
      <c r="BF727" s="41" t="s">
        <v>1845</v>
      </c>
      <c r="BG727" s="41" t="b">
        <v>0</v>
      </c>
      <c r="BH727" s="41" t="b">
        <v>0</v>
      </c>
      <c r="BK727" s="41" t="s">
        <v>463</v>
      </c>
      <c r="BL727" s="41" t="s">
        <v>463</v>
      </c>
    </row>
    <row r="728" spans="30:64" ht="15" x14ac:dyDescent="0.25">
      <c r="AD728" s="41">
        <f>ROW()</f>
        <v>728</v>
      </c>
      <c r="BB728" s="41" t="s">
        <v>1848</v>
      </c>
      <c r="BC728" s="41" t="s">
        <v>461</v>
      </c>
      <c r="BD728" s="42" t="b">
        <v>0</v>
      </c>
      <c r="BE728" s="41" t="s">
        <v>525</v>
      </c>
      <c r="BF728" s="41" t="s">
        <v>525</v>
      </c>
      <c r="BG728" s="41" t="b">
        <v>0</v>
      </c>
      <c r="BH728" s="41" t="b">
        <v>0</v>
      </c>
      <c r="BK728" s="41" t="s">
        <v>463</v>
      </c>
      <c r="BL728" s="41" t="s">
        <v>463</v>
      </c>
    </row>
    <row r="729" spans="30:64" ht="15" x14ac:dyDescent="0.25">
      <c r="AD729" s="41">
        <f>ROW()</f>
        <v>729</v>
      </c>
      <c r="BB729" s="41" t="s">
        <v>1850</v>
      </c>
      <c r="BC729" s="41" t="s">
        <v>461</v>
      </c>
      <c r="BD729" s="42" t="b">
        <v>0</v>
      </c>
      <c r="BE729" s="41" t="s">
        <v>463</v>
      </c>
      <c r="BF729" s="41" t="s">
        <v>463</v>
      </c>
      <c r="BG729" s="41" t="b">
        <v>0</v>
      </c>
      <c r="BH729" s="41" t="b">
        <v>0</v>
      </c>
      <c r="BK729" s="41" t="s">
        <v>463</v>
      </c>
      <c r="BL729" s="41" t="s">
        <v>463</v>
      </c>
    </row>
    <row r="730" spans="30:64" ht="15" x14ac:dyDescent="0.25">
      <c r="AD730" s="41">
        <f>ROW()</f>
        <v>730</v>
      </c>
      <c r="BB730" s="41" t="s">
        <v>1852</v>
      </c>
      <c r="BC730" s="41" t="s">
        <v>461</v>
      </c>
      <c r="BD730" s="42" t="b">
        <v>0</v>
      </c>
      <c r="BE730" s="41" t="s">
        <v>1839</v>
      </c>
      <c r="BF730" s="41" t="s">
        <v>1839</v>
      </c>
      <c r="BG730" s="41" t="b">
        <v>0</v>
      </c>
      <c r="BH730" s="41" t="b">
        <v>0</v>
      </c>
      <c r="BK730" s="41" t="s">
        <v>463</v>
      </c>
      <c r="BL730" s="41" t="s">
        <v>463</v>
      </c>
    </row>
    <row r="731" spans="30:64" ht="15" x14ac:dyDescent="0.25">
      <c r="AD731" s="41">
        <f>ROW()</f>
        <v>731</v>
      </c>
      <c r="BB731" s="41" t="s">
        <v>1854</v>
      </c>
      <c r="BC731" s="41" t="s">
        <v>461</v>
      </c>
      <c r="BD731" s="42" t="b">
        <v>0</v>
      </c>
      <c r="BE731" s="41" t="s">
        <v>1843</v>
      </c>
      <c r="BF731" s="41" t="s">
        <v>1843</v>
      </c>
      <c r="BG731" s="41" t="b">
        <v>0</v>
      </c>
      <c r="BH731" s="41" t="b">
        <v>0</v>
      </c>
      <c r="BK731" s="41" t="s">
        <v>463</v>
      </c>
      <c r="BL731" s="41" t="s">
        <v>463</v>
      </c>
    </row>
    <row r="732" spans="30:64" ht="15" x14ac:dyDescent="0.25">
      <c r="AD732" s="41">
        <f>ROW()</f>
        <v>732</v>
      </c>
      <c r="BB732" s="41" t="s">
        <v>1856</v>
      </c>
      <c r="BC732" s="41" t="s">
        <v>461</v>
      </c>
      <c r="BD732" s="42" t="b">
        <v>0</v>
      </c>
      <c r="BE732" s="41" t="s">
        <v>1855</v>
      </c>
      <c r="BF732" s="41" t="s">
        <v>1855</v>
      </c>
      <c r="BG732" s="41" t="b">
        <v>0</v>
      </c>
      <c r="BH732" s="41" t="b">
        <v>0</v>
      </c>
      <c r="BK732" s="41" t="s">
        <v>463</v>
      </c>
      <c r="BL732" s="41" t="s">
        <v>463</v>
      </c>
    </row>
    <row r="733" spans="30:64" ht="15" x14ac:dyDescent="0.25">
      <c r="AD733" s="41">
        <f>ROW()</f>
        <v>733</v>
      </c>
      <c r="BB733" s="41" t="s">
        <v>1858</v>
      </c>
      <c r="BC733" s="41" t="s">
        <v>461</v>
      </c>
      <c r="BD733" s="42" t="b">
        <v>0</v>
      </c>
      <c r="BE733" s="41" t="s">
        <v>1845</v>
      </c>
      <c r="BF733" s="41" t="s">
        <v>1845</v>
      </c>
      <c r="BG733" s="41" t="b">
        <v>0</v>
      </c>
      <c r="BH733" s="41" t="b">
        <v>0</v>
      </c>
      <c r="BK733" s="41" t="s">
        <v>463</v>
      </c>
      <c r="BL733" s="41" t="s">
        <v>463</v>
      </c>
    </row>
    <row r="734" spans="30:64" ht="15" x14ac:dyDescent="0.25">
      <c r="AD734" s="41">
        <f>ROW()</f>
        <v>734</v>
      </c>
      <c r="BB734" s="41" t="s">
        <v>1860</v>
      </c>
      <c r="BC734" s="41" t="s">
        <v>461</v>
      </c>
      <c r="BD734" s="42" t="b">
        <v>0</v>
      </c>
      <c r="BG734" s="41" t="b">
        <v>0</v>
      </c>
      <c r="BH734" s="41" t="b">
        <v>0</v>
      </c>
      <c r="BK734" s="41" t="s">
        <v>463</v>
      </c>
      <c r="BL734" s="41" t="s">
        <v>463</v>
      </c>
    </row>
    <row r="735" spans="30:64" ht="15" x14ac:dyDescent="0.25">
      <c r="AD735" s="41">
        <f>ROW()</f>
        <v>735</v>
      </c>
      <c r="BB735" s="41" t="s">
        <v>1862</v>
      </c>
      <c r="BC735" s="41" t="s">
        <v>348</v>
      </c>
      <c r="BD735" s="42" t="b">
        <v>0</v>
      </c>
      <c r="BE735" s="43">
        <f>B171</f>
        <v>0</v>
      </c>
      <c r="BF735" s="41" t="str">
        <f>""&amp;B171</f>
        <v/>
      </c>
      <c r="BG735" s="41" t="b">
        <v>1</v>
      </c>
      <c r="BH735" s="41" t="b">
        <v>1</v>
      </c>
      <c r="BK735" s="41" t="e">
        <f t="shared" ref="BK735:BK775" ca="1" si="102">_xlfn.FORMULATEXT(BE735)</f>
        <v>#N/A</v>
      </c>
      <c r="BL735" s="41" t="e">
        <f t="shared" ref="BL735:BL775" ca="1" si="103">_xlfn.FORMULATEXT(BE735)</f>
        <v>#N/A</v>
      </c>
    </row>
    <row r="736" spans="30:64" ht="15" x14ac:dyDescent="0.25">
      <c r="AD736" s="41">
        <f>ROW()</f>
        <v>736</v>
      </c>
      <c r="BB736" s="41" t="s">
        <v>1863</v>
      </c>
      <c r="BC736" s="41" t="s">
        <v>348</v>
      </c>
      <c r="BD736" s="42" t="b">
        <v>0</v>
      </c>
      <c r="BE736" s="43">
        <f>B177</f>
        <v>0</v>
      </c>
      <c r="BF736" s="41" t="str">
        <f>""&amp;B177</f>
        <v/>
      </c>
      <c r="BG736" s="41" t="b">
        <v>1</v>
      </c>
      <c r="BH736" s="41" t="b">
        <v>1</v>
      </c>
      <c r="BK736" s="41" t="e">
        <f t="shared" ca="1" si="102"/>
        <v>#N/A</v>
      </c>
      <c r="BL736" s="41" t="e">
        <f t="shared" ca="1" si="103"/>
        <v>#N/A</v>
      </c>
    </row>
    <row r="737" spans="30:64" ht="15" x14ac:dyDescent="0.25">
      <c r="AD737" s="41">
        <f>ROW()</f>
        <v>737</v>
      </c>
      <c r="BB737" s="41" t="s">
        <v>1864</v>
      </c>
      <c r="BC737" s="41" t="s">
        <v>348</v>
      </c>
      <c r="BD737" s="42" t="b">
        <v>0</v>
      </c>
      <c r="BE737" s="43">
        <f>B185</f>
        <v>0</v>
      </c>
      <c r="BF737" s="41" t="str">
        <f>""&amp;B185</f>
        <v/>
      </c>
      <c r="BG737" s="41" t="b">
        <v>1</v>
      </c>
      <c r="BH737" s="41" t="b">
        <v>1</v>
      </c>
      <c r="BK737" s="41" t="e">
        <f t="shared" ca="1" si="102"/>
        <v>#N/A</v>
      </c>
      <c r="BL737" s="41" t="e">
        <f t="shared" ca="1" si="103"/>
        <v>#N/A</v>
      </c>
    </row>
    <row r="738" spans="30:64" ht="15" x14ac:dyDescent="0.25">
      <c r="AD738" s="41">
        <f>ROW()</f>
        <v>738</v>
      </c>
      <c r="BB738" s="41" t="s">
        <v>1865</v>
      </c>
      <c r="BC738" s="41" t="s">
        <v>348</v>
      </c>
      <c r="BD738" s="42" t="b">
        <v>0</v>
      </c>
      <c r="BE738" s="43">
        <f>B191</f>
        <v>0</v>
      </c>
      <c r="BF738" s="41" t="str">
        <f>""&amp;B191</f>
        <v/>
      </c>
      <c r="BG738" s="41" t="b">
        <v>1</v>
      </c>
      <c r="BH738" s="41" t="b">
        <v>1</v>
      </c>
      <c r="BK738" s="41" t="e">
        <f t="shared" ca="1" si="102"/>
        <v>#N/A</v>
      </c>
      <c r="BL738" s="41" t="e">
        <f t="shared" ca="1" si="103"/>
        <v>#N/A</v>
      </c>
    </row>
    <row r="739" spans="30:64" ht="15" x14ac:dyDescent="0.25">
      <c r="AD739" s="41">
        <f>ROW()</f>
        <v>739</v>
      </c>
      <c r="BB739" s="41" t="s">
        <v>1866</v>
      </c>
      <c r="BC739" s="41" t="s">
        <v>348</v>
      </c>
      <c r="BD739" s="42" t="b">
        <v>0</v>
      </c>
      <c r="BE739" s="43">
        <f>B171</f>
        <v>0</v>
      </c>
      <c r="BF739" s="41" t="str">
        <f>""&amp;B171</f>
        <v/>
      </c>
      <c r="BG739" s="41" t="b">
        <v>1</v>
      </c>
      <c r="BH739" s="41" t="b">
        <v>1</v>
      </c>
      <c r="BK739" s="41" t="e">
        <f t="shared" ca="1" si="102"/>
        <v>#N/A</v>
      </c>
      <c r="BL739" s="41" t="e">
        <f t="shared" ca="1" si="103"/>
        <v>#N/A</v>
      </c>
    </row>
    <row r="740" spans="30:64" ht="15" x14ac:dyDescent="0.25">
      <c r="AD740" s="41">
        <f>ROW()</f>
        <v>740</v>
      </c>
      <c r="BB740" s="60" t="s">
        <v>1867</v>
      </c>
      <c r="BC740" s="41" t="s">
        <v>348</v>
      </c>
      <c r="BD740" s="42" t="b">
        <v>0</v>
      </c>
      <c r="BE740" s="43">
        <f>B177</f>
        <v>0</v>
      </c>
      <c r="BF740" s="41" t="str">
        <f>""&amp;B177</f>
        <v/>
      </c>
      <c r="BG740" s="41" t="b">
        <v>1</v>
      </c>
      <c r="BH740" s="41" t="b">
        <v>1</v>
      </c>
      <c r="BK740" s="41" t="e">
        <f t="shared" ca="1" si="102"/>
        <v>#N/A</v>
      </c>
      <c r="BL740" s="41" t="e">
        <f t="shared" ca="1" si="103"/>
        <v>#N/A</v>
      </c>
    </row>
    <row r="741" spans="30:64" ht="15" x14ac:dyDescent="0.25">
      <c r="AD741" s="41">
        <f>ROW()</f>
        <v>741</v>
      </c>
      <c r="BB741" s="41" t="s">
        <v>1868</v>
      </c>
      <c r="BC741" s="41" t="s">
        <v>348</v>
      </c>
      <c r="BD741" s="42" t="b">
        <v>0</v>
      </c>
      <c r="BE741" s="43">
        <f>B171</f>
        <v>0</v>
      </c>
      <c r="BF741" s="41" t="str">
        <f>""&amp;B171</f>
        <v/>
      </c>
      <c r="BG741" s="41" t="b">
        <v>1</v>
      </c>
      <c r="BH741" s="41" t="b">
        <v>1</v>
      </c>
      <c r="BK741" s="41" t="e">
        <f t="shared" ca="1" si="102"/>
        <v>#N/A</v>
      </c>
      <c r="BL741" s="41" t="e">
        <f t="shared" ca="1" si="103"/>
        <v>#N/A</v>
      </c>
    </row>
    <row r="742" spans="30:64" ht="15" x14ac:dyDescent="0.25">
      <c r="AD742" s="41">
        <f>ROW()</f>
        <v>742</v>
      </c>
      <c r="BB742" s="60" t="s">
        <v>1869</v>
      </c>
      <c r="BC742" s="41" t="s">
        <v>348</v>
      </c>
      <c r="BD742" s="42" t="b">
        <v>0</v>
      </c>
      <c r="BE742" s="43">
        <f>B177</f>
        <v>0</v>
      </c>
      <c r="BF742" s="41" t="str">
        <f>""&amp;B177</f>
        <v/>
      </c>
      <c r="BG742" s="41" t="b">
        <v>1</v>
      </c>
      <c r="BH742" s="41" t="b">
        <v>1</v>
      </c>
      <c r="BK742" s="41" t="e">
        <f t="shared" ca="1" si="102"/>
        <v>#N/A</v>
      </c>
      <c r="BL742" s="41" t="e">
        <f t="shared" ca="1" si="103"/>
        <v>#N/A</v>
      </c>
    </row>
    <row r="743" spans="30:64" ht="15" x14ac:dyDescent="0.25">
      <c r="AD743" s="41">
        <f>ROW()</f>
        <v>743</v>
      </c>
      <c r="BB743" s="41" t="s">
        <v>1870</v>
      </c>
      <c r="BC743" s="41" t="s">
        <v>348</v>
      </c>
      <c r="BD743" s="42" t="b">
        <v>0</v>
      </c>
      <c r="BE743" s="43">
        <f>B171</f>
        <v>0</v>
      </c>
      <c r="BF743" s="41" t="str">
        <f>""&amp;B171</f>
        <v/>
      </c>
      <c r="BG743" s="41" t="b">
        <v>1</v>
      </c>
      <c r="BH743" s="41" t="b">
        <v>1</v>
      </c>
      <c r="BK743" s="41" t="e">
        <f t="shared" ca="1" si="102"/>
        <v>#N/A</v>
      </c>
      <c r="BL743" s="41" t="e">
        <f t="shared" ca="1" si="103"/>
        <v>#N/A</v>
      </c>
    </row>
    <row r="744" spans="30:64" ht="15" x14ac:dyDescent="0.25">
      <c r="AD744" s="41">
        <f>ROW()</f>
        <v>744</v>
      </c>
      <c r="BB744" s="60" t="s">
        <v>1871</v>
      </c>
      <c r="BC744" s="41" t="s">
        <v>348</v>
      </c>
      <c r="BD744" s="42" t="b">
        <v>0</v>
      </c>
      <c r="BE744" s="43">
        <f>B177</f>
        <v>0</v>
      </c>
      <c r="BF744" s="41" t="str">
        <f>""&amp;B177</f>
        <v/>
      </c>
      <c r="BG744" s="41" t="b">
        <v>1</v>
      </c>
      <c r="BH744" s="41" t="b">
        <v>1</v>
      </c>
      <c r="BK744" s="41" t="e">
        <f t="shared" ca="1" si="102"/>
        <v>#N/A</v>
      </c>
      <c r="BL744" s="41" t="e">
        <f t="shared" ca="1" si="103"/>
        <v>#N/A</v>
      </c>
    </row>
    <row r="745" spans="30:64" ht="15" x14ac:dyDescent="0.25">
      <c r="AD745" s="41">
        <f>ROW()</f>
        <v>745</v>
      </c>
      <c r="BB745" s="41" t="s">
        <v>1872</v>
      </c>
      <c r="BC745" s="41" t="s">
        <v>348</v>
      </c>
      <c r="BD745" s="42" t="b">
        <v>0</v>
      </c>
      <c r="BE745" s="43">
        <f>B171</f>
        <v>0</v>
      </c>
      <c r="BF745" s="41" t="str">
        <f>""&amp;B171</f>
        <v/>
      </c>
      <c r="BG745" s="41" t="b">
        <v>1</v>
      </c>
      <c r="BH745" s="41" t="b">
        <v>1</v>
      </c>
      <c r="BK745" s="41" t="e">
        <f t="shared" ca="1" si="102"/>
        <v>#N/A</v>
      </c>
      <c r="BL745" s="41" t="e">
        <f t="shared" ca="1" si="103"/>
        <v>#N/A</v>
      </c>
    </row>
    <row r="746" spans="30:64" ht="15" x14ac:dyDescent="0.25">
      <c r="AD746" s="41">
        <f>ROW()</f>
        <v>746</v>
      </c>
      <c r="BB746" s="60" t="s">
        <v>1873</v>
      </c>
      <c r="BC746" s="41" t="s">
        <v>348</v>
      </c>
      <c r="BD746" s="42" t="b">
        <v>0</v>
      </c>
      <c r="BE746" s="43">
        <f>B177</f>
        <v>0</v>
      </c>
      <c r="BF746" s="41" t="str">
        <f>""&amp;B177</f>
        <v/>
      </c>
      <c r="BG746" s="41" t="b">
        <v>1</v>
      </c>
      <c r="BH746" s="41" t="b">
        <v>1</v>
      </c>
      <c r="BK746" s="41" t="e">
        <f t="shared" ca="1" si="102"/>
        <v>#N/A</v>
      </c>
      <c r="BL746" s="41" t="e">
        <f t="shared" ca="1" si="103"/>
        <v>#N/A</v>
      </c>
    </row>
    <row r="747" spans="30:64" ht="15" x14ac:dyDescent="0.25">
      <c r="AD747" s="41">
        <f>ROW()</f>
        <v>747</v>
      </c>
      <c r="BB747" s="41" t="s">
        <v>1874</v>
      </c>
      <c r="BC747" s="41" t="s">
        <v>348</v>
      </c>
      <c r="BD747" s="42" t="b">
        <v>0</v>
      </c>
      <c r="BE747" s="43">
        <f>B171</f>
        <v>0</v>
      </c>
      <c r="BF747" s="41" t="str">
        <f>""&amp;B171</f>
        <v/>
      </c>
      <c r="BG747" s="41" t="b">
        <v>1</v>
      </c>
      <c r="BH747" s="41" t="b">
        <v>1</v>
      </c>
      <c r="BK747" s="41" t="e">
        <f t="shared" ca="1" si="102"/>
        <v>#N/A</v>
      </c>
      <c r="BL747" s="41" t="e">
        <f t="shared" ca="1" si="103"/>
        <v>#N/A</v>
      </c>
    </row>
    <row r="748" spans="30:64" ht="15" x14ac:dyDescent="0.25">
      <c r="AD748" s="41">
        <f>ROW()</f>
        <v>748</v>
      </c>
      <c r="BB748" s="60" t="s">
        <v>1875</v>
      </c>
      <c r="BC748" s="41" t="s">
        <v>348</v>
      </c>
      <c r="BD748" s="42" t="b">
        <v>0</v>
      </c>
      <c r="BE748" s="43">
        <f>B177</f>
        <v>0</v>
      </c>
      <c r="BF748" s="41" t="str">
        <f>""&amp;B177</f>
        <v/>
      </c>
      <c r="BG748" s="41" t="b">
        <v>1</v>
      </c>
      <c r="BH748" s="41" t="b">
        <v>1</v>
      </c>
      <c r="BK748" s="41" t="e">
        <f t="shared" ca="1" si="102"/>
        <v>#N/A</v>
      </c>
      <c r="BL748" s="41" t="e">
        <f t="shared" ca="1" si="103"/>
        <v>#N/A</v>
      </c>
    </row>
    <row r="749" spans="30:64" ht="15" x14ac:dyDescent="0.25">
      <c r="AD749" s="41">
        <f>ROW()</f>
        <v>749</v>
      </c>
      <c r="BB749" s="41" t="s">
        <v>1876</v>
      </c>
      <c r="BC749" s="41" t="s">
        <v>348</v>
      </c>
      <c r="BD749" s="42" t="b">
        <v>0</v>
      </c>
      <c r="BE749" s="43">
        <f>B185</f>
        <v>0</v>
      </c>
      <c r="BF749" s="41" t="str">
        <f>""&amp;B185</f>
        <v/>
      </c>
      <c r="BG749" s="41" t="b">
        <v>1</v>
      </c>
      <c r="BH749" s="41" t="b">
        <v>1</v>
      </c>
      <c r="BK749" s="41" t="e">
        <f t="shared" ca="1" si="102"/>
        <v>#N/A</v>
      </c>
      <c r="BL749" s="41" t="e">
        <f t="shared" ca="1" si="103"/>
        <v>#N/A</v>
      </c>
    </row>
    <row r="750" spans="30:64" ht="15" x14ac:dyDescent="0.25">
      <c r="AD750" s="41">
        <f>ROW()</f>
        <v>750</v>
      </c>
      <c r="BB750" s="60" t="s">
        <v>1877</v>
      </c>
      <c r="BC750" s="41" t="s">
        <v>348</v>
      </c>
      <c r="BD750" s="42" t="b">
        <v>0</v>
      </c>
      <c r="BE750" s="43">
        <f>B191</f>
        <v>0</v>
      </c>
      <c r="BF750" s="41" t="str">
        <f>""&amp;B191</f>
        <v/>
      </c>
      <c r="BG750" s="41" t="b">
        <v>1</v>
      </c>
      <c r="BH750" s="41" t="b">
        <v>1</v>
      </c>
      <c r="BK750" s="41" t="e">
        <f t="shared" ca="1" si="102"/>
        <v>#N/A</v>
      </c>
      <c r="BL750" s="41" t="e">
        <f t="shared" ca="1" si="103"/>
        <v>#N/A</v>
      </c>
    </row>
    <row r="751" spans="30:64" ht="15" x14ac:dyDescent="0.25">
      <c r="AD751" s="41">
        <f>ROW()</f>
        <v>751</v>
      </c>
      <c r="BB751" s="41" t="s">
        <v>1878</v>
      </c>
      <c r="BC751" s="41" t="s">
        <v>348</v>
      </c>
      <c r="BD751" s="42" t="b">
        <v>0</v>
      </c>
      <c r="BE751" s="43">
        <f>B185</f>
        <v>0</v>
      </c>
      <c r="BF751" s="41" t="str">
        <f>""&amp;B185</f>
        <v/>
      </c>
      <c r="BG751" s="41" t="b">
        <v>1</v>
      </c>
      <c r="BH751" s="41" t="b">
        <v>1</v>
      </c>
      <c r="BK751" s="41" t="e">
        <f t="shared" ca="1" si="102"/>
        <v>#N/A</v>
      </c>
      <c r="BL751" s="41" t="e">
        <f t="shared" ca="1" si="103"/>
        <v>#N/A</v>
      </c>
    </row>
    <row r="752" spans="30:64" ht="15" x14ac:dyDescent="0.25">
      <c r="AD752" s="41">
        <f>ROW()</f>
        <v>752</v>
      </c>
      <c r="BB752" s="60" t="s">
        <v>1879</v>
      </c>
      <c r="BC752" s="41" t="s">
        <v>348</v>
      </c>
      <c r="BD752" s="42" t="b">
        <v>0</v>
      </c>
      <c r="BE752" s="43">
        <f>B191</f>
        <v>0</v>
      </c>
      <c r="BF752" s="41" t="str">
        <f>""&amp;B191</f>
        <v/>
      </c>
      <c r="BG752" s="41" t="b">
        <v>1</v>
      </c>
      <c r="BH752" s="41" t="b">
        <v>1</v>
      </c>
      <c r="BK752" s="41" t="e">
        <f t="shared" ca="1" si="102"/>
        <v>#N/A</v>
      </c>
      <c r="BL752" s="41" t="e">
        <f t="shared" ca="1" si="103"/>
        <v>#N/A</v>
      </c>
    </row>
    <row r="753" spans="30:64" ht="15" x14ac:dyDescent="0.25">
      <c r="AD753" s="41">
        <f>ROW()</f>
        <v>753</v>
      </c>
      <c r="BB753" s="41" t="s">
        <v>1880</v>
      </c>
      <c r="BC753" s="41" t="s">
        <v>348</v>
      </c>
      <c r="BD753" s="42" t="b">
        <v>0</v>
      </c>
      <c r="BE753" s="43">
        <f>B185</f>
        <v>0</v>
      </c>
      <c r="BF753" s="41" t="str">
        <f>""&amp;B185</f>
        <v/>
      </c>
      <c r="BG753" s="41" t="b">
        <v>1</v>
      </c>
      <c r="BH753" s="41" t="b">
        <v>1</v>
      </c>
      <c r="BK753" s="41" t="e">
        <f t="shared" ca="1" si="102"/>
        <v>#N/A</v>
      </c>
      <c r="BL753" s="41" t="e">
        <f t="shared" ca="1" si="103"/>
        <v>#N/A</v>
      </c>
    </row>
    <row r="754" spans="30:64" ht="15" x14ac:dyDescent="0.25">
      <c r="AD754" s="41">
        <f>ROW()</f>
        <v>754</v>
      </c>
      <c r="BB754" s="60" t="s">
        <v>1881</v>
      </c>
      <c r="BC754" s="41" t="s">
        <v>348</v>
      </c>
      <c r="BD754" s="42" t="b">
        <v>0</v>
      </c>
      <c r="BE754" s="43">
        <f>B191</f>
        <v>0</v>
      </c>
      <c r="BF754" s="41" t="str">
        <f>""&amp;B191</f>
        <v/>
      </c>
      <c r="BG754" s="41" t="b">
        <v>1</v>
      </c>
      <c r="BH754" s="41" t="b">
        <v>1</v>
      </c>
      <c r="BK754" s="41" t="e">
        <f t="shared" ca="1" si="102"/>
        <v>#N/A</v>
      </c>
      <c r="BL754" s="41" t="e">
        <f t="shared" ca="1" si="103"/>
        <v>#N/A</v>
      </c>
    </row>
    <row r="755" spans="30:64" ht="15" x14ac:dyDescent="0.25">
      <c r="AD755" s="41">
        <f>ROW()</f>
        <v>755</v>
      </c>
      <c r="BB755" s="41" t="s">
        <v>1882</v>
      </c>
      <c r="BC755" s="41" t="s">
        <v>348</v>
      </c>
      <c r="BD755" s="42" t="b">
        <v>0</v>
      </c>
      <c r="BE755" s="43">
        <f>B185</f>
        <v>0</v>
      </c>
      <c r="BF755" s="41" t="str">
        <f>""&amp;B185</f>
        <v/>
      </c>
      <c r="BG755" s="41" t="b">
        <v>1</v>
      </c>
      <c r="BH755" s="41" t="b">
        <v>1</v>
      </c>
      <c r="BK755" s="41" t="e">
        <f t="shared" ca="1" si="102"/>
        <v>#N/A</v>
      </c>
      <c r="BL755" s="41" t="e">
        <f t="shared" ca="1" si="103"/>
        <v>#N/A</v>
      </c>
    </row>
    <row r="756" spans="30:64" ht="15" x14ac:dyDescent="0.25">
      <c r="AD756" s="41">
        <f>ROW()</f>
        <v>756</v>
      </c>
      <c r="BB756" s="60" t="s">
        <v>1883</v>
      </c>
      <c r="BC756" s="41" t="s">
        <v>348</v>
      </c>
      <c r="BD756" s="42" t="b">
        <v>0</v>
      </c>
      <c r="BE756" s="43">
        <f>B191</f>
        <v>0</v>
      </c>
      <c r="BF756" s="41" t="str">
        <f>""&amp;B191</f>
        <v/>
      </c>
      <c r="BG756" s="41" t="b">
        <v>1</v>
      </c>
      <c r="BH756" s="41" t="b">
        <v>1</v>
      </c>
      <c r="BK756" s="41" t="e">
        <f t="shared" ca="1" si="102"/>
        <v>#N/A</v>
      </c>
      <c r="BL756" s="41" t="e">
        <f t="shared" ca="1" si="103"/>
        <v>#N/A</v>
      </c>
    </row>
    <row r="757" spans="30:64" ht="15" x14ac:dyDescent="0.25">
      <c r="AD757" s="41">
        <f>ROW()</f>
        <v>757</v>
      </c>
      <c r="BB757" s="41" t="s">
        <v>1884</v>
      </c>
      <c r="BC757" s="41" t="s">
        <v>348</v>
      </c>
      <c r="BD757" s="42" t="b">
        <v>0</v>
      </c>
      <c r="BE757" s="43">
        <f>B185</f>
        <v>0</v>
      </c>
      <c r="BF757" s="41" t="str">
        <f>""&amp;B185</f>
        <v/>
      </c>
      <c r="BG757" s="41" t="b">
        <v>1</v>
      </c>
      <c r="BH757" s="41" t="b">
        <v>1</v>
      </c>
      <c r="BK757" s="41" t="e">
        <f t="shared" ca="1" si="102"/>
        <v>#N/A</v>
      </c>
      <c r="BL757" s="41" t="e">
        <f t="shared" ca="1" si="103"/>
        <v>#N/A</v>
      </c>
    </row>
    <row r="758" spans="30:64" ht="15" x14ac:dyDescent="0.25">
      <c r="AD758" s="41">
        <f>ROW()</f>
        <v>758</v>
      </c>
      <c r="BB758" s="60" t="s">
        <v>1885</v>
      </c>
      <c r="BC758" s="41" t="s">
        <v>348</v>
      </c>
      <c r="BD758" s="42" t="b">
        <v>0</v>
      </c>
      <c r="BE758" s="43">
        <f>B191</f>
        <v>0</v>
      </c>
      <c r="BF758" s="41" t="str">
        <f>""&amp;B191</f>
        <v/>
      </c>
      <c r="BG758" s="41" t="b">
        <v>1</v>
      </c>
      <c r="BH758" s="41" t="b">
        <v>1</v>
      </c>
      <c r="BK758" s="41" t="e">
        <f t="shared" ca="1" si="102"/>
        <v>#N/A</v>
      </c>
      <c r="BL758" s="41" t="e">
        <f t="shared" ca="1" si="103"/>
        <v>#N/A</v>
      </c>
    </row>
    <row r="759" spans="30:64" ht="15" x14ac:dyDescent="0.25">
      <c r="AD759" s="41">
        <f>ROW()</f>
        <v>759</v>
      </c>
      <c r="BB759" s="41" t="s">
        <v>1886</v>
      </c>
      <c r="BC759" s="41" t="s">
        <v>348</v>
      </c>
      <c r="BD759" s="42" t="b">
        <v>1</v>
      </c>
      <c r="BE759" s="41" t="str">
        <f>H495</f>
        <v>21365328.00</v>
      </c>
      <c r="BF759" s="41" t="str">
        <f>""&amp;H495</f>
        <v>21365328.00</v>
      </c>
      <c r="BG759" s="41" t="b">
        <v>0</v>
      </c>
      <c r="BH759" s="41" t="b">
        <v>0</v>
      </c>
      <c r="BK759" s="41" t="e">
        <f t="shared" ca="1" si="102"/>
        <v>#N/A</v>
      </c>
      <c r="BL759" s="41" t="e">
        <f t="shared" ca="1" si="103"/>
        <v>#N/A</v>
      </c>
    </row>
    <row r="760" spans="30:64" ht="15" x14ac:dyDescent="0.25">
      <c r="AD760" s="41">
        <f>ROW()</f>
        <v>760</v>
      </c>
      <c r="BB760" s="41" t="s">
        <v>1887</v>
      </c>
      <c r="BC760" s="41" t="s">
        <v>348</v>
      </c>
      <c r="BD760" s="42" t="b">
        <v>1</v>
      </c>
      <c r="BE760" s="41" t="str">
        <f>J495</f>
        <v>29250000.00</v>
      </c>
      <c r="BF760" s="41" t="str">
        <f>""&amp;J495</f>
        <v>29250000.00</v>
      </c>
      <c r="BG760" s="41" t="b">
        <v>0</v>
      </c>
      <c r="BH760" s="41" t="b">
        <v>0</v>
      </c>
      <c r="BK760" s="41" t="e">
        <f t="shared" ca="1" si="102"/>
        <v>#N/A</v>
      </c>
      <c r="BL760" s="41" t="e">
        <f t="shared" ca="1" si="103"/>
        <v>#N/A</v>
      </c>
    </row>
    <row r="761" spans="30:64" ht="15" x14ac:dyDescent="0.25">
      <c r="AD761" s="41">
        <f>ROW()</f>
        <v>761</v>
      </c>
      <c r="BB761" s="41" t="s">
        <v>1888</v>
      </c>
      <c r="BC761" s="41" t="s">
        <v>348</v>
      </c>
      <c r="BD761" s="42" t="b">
        <v>1</v>
      </c>
      <c r="BE761" s="41" t="str">
        <f>L495</f>
        <v>0.00</v>
      </c>
      <c r="BF761" s="41" t="str">
        <f>""&amp;L495</f>
        <v>0.00</v>
      </c>
      <c r="BG761" s="41" t="b">
        <v>0</v>
      </c>
      <c r="BH761" s="41" t="b">
        <v>0</v>
      </c>
      <c r="BK761" s="41" t="e">
        <f t="shared" ca="1" si="102"/>
        <v>#N/A</v>
      </c>
      <c r="BL761" s="41" t="e">
        <f t="shared" ca="1" si="103"/>
        <v>#N/A</v>
      </c>
    </row>
    <row r="762" spans="30:64" ht="15" x14ac:dyDescent="0.25">
      <c r="AD762" s="41">
        <f>ROW()</f>
        <v>762</v>
      </c>
      <c r="BB762" s="41" t="s">
        <v>1889</v>
      </c>
      <c r="BC762" s="41" t="s">
        <v>348</v>
      </c>
      <c r="BD762" s="42" t="b">
        <v>1</v>
      </c>
      <c r="BE762" s="41" t="str">
        <f>O495</f>
        <v>810000.00</v>
      </c>
      <c r="BF762" s="41" t="str">
        <f>""&amp;O495</f>
        <v>810000.00</v>
      </c>
      <c r="BG762" s="41" t="b">
        <v>0</v>
      </c>
      <c r="BH762" s="41" t="b">
        <v>0</v>
      </c>
      <c r="BK762" s="41" t="e">
        <f t="shared" ca="1" si="102"/>
        <v>#N/A</v>
      </c>
      <c r="BL762" s="41" t="e">
        <f t="shared" ca="1" si="103"/>
        <v>#N/A</v>
      </c>
    </row>
    <row r="763" spans="30:64" ht="15" x14ac:dyDescent="0.25">
      <c r="AD763" s="41">
        <f>ROW()</f>
        <v>763</v>
      </c>
      <c r="BB763" s="41" t="s">
        <v>1890</v>
      </c>
      <c r="BC763" s="41" t="s">
        <v>348</v>
      </c>
      <c r="BD763" s="42" t="b">
        <v>1</v>
      </c>
      <c r="BE763" s="41" t="str">
        <f>Q495</f>
        <v>51425328.00</v>
      </c>
      <c r="BF763" s="41" t="str">
        <f>""&amp;Q495</f>
        <v>51425328.00</v>
      </c>
      <c r="BG763" s="41" t="b">
        <v>0</v>
      </c>
      <c r="BH763" s="41" t="b">
        <v>0</v>
      </c>
      <c r="BK763" s="41" t="e">
        <f t="shared" ca="1" si="102"/>
        <v>#N/A</v>
      </c>
      <c r="BL763" s="41" t="e">
        <f t="shared" ca="1" si="103"/>
        <v>#N/A</v>
      </c>
    </row>
    <row r="764" spans="30:64" ht="15" x14ac:dyDescent="0.25">
      <c r="AD764" s="41">
        <f>ROW()</f>
        <v>764</v>
      </c>
      <c r="BB764" s="41" t="s">
        <v>1891</v>
      </c>
      <c r="BC764" s="41" t="s">
        <v>348</v>
      </c>
      <c r="BD764" s="42" t="b">
        <v>1</v>
      </c>
      <c r="BE764" s="41" t="str">
        <f>H515</f>
        <v>30116562.00</v>
      </c>
      <c r="BF764" s="41" t="str">
        <f>""&amp;H515</f>
        <v>30116562.00</v>
      </c>
      <c r="BG764" s="41" t="b">
        <v>0</v>
      </c>
      <c r="BH764" s="41" t="b">
        <v>0</v>
      </c>
      <c r="BK764" s="41" t="e">
        <f t="shared" ca="1" si="102"/>
        <v>#N/A</v>
      </c>
      <c r="BL764" s="41" t="e">
        <f t="shared" ca="1" si="103"/>
        <v>#N/A</v>
      </c>
    </row>
    <row r="765" spans="30:64" ht="15" x14ac:dyDescent="0.25">
      <c r="AD765" s="41">
        <f>ROW()</f>
        <v>765</v>
      </c>
      <c r="BB765" s="41" t="s">
        <v>1892</v>
      </c>
      <c r="BC765" s="41" t="s">
        <v>348</v>
      </c>
      <c r="BD765" s="42" t="b">
        <v>1</v>
      </c>
      <c r="BE765" s="41" t="str">
        <f>J515</f>
        <v>33288658.00</v>
      </c>
      <c r="BF765" s="41" t="str">
        <f>""&amp;J515</f>
        <v>33288658.00</v>
      </c>
      <c r="BG765" s="41" t="b">
        <v>0</v>
      </c>
      <c r="BH765" s="41" t="b">
        <v>0</v>
      </c>
      <c r="BK765" s="41" t="e">
        <f t="shared" ca="1" si="102"/>
        <v>#N/A</v>
      </c>
      <c r="BL765" s="41" t="e">
        <f t="shared" ca="1" si="103"/>
        <v>#N/A</v>
      </c>
    </row>
    <row r="766" spans="30:64" ht="15" x14ac:dyDescent="0.25">
      <c r="AD766" s="41">
        <f>ROW()</f>
        <v>766</v>
      </c>
      <c r="BB766" s="41" t="s">
        <v>1893</v>
      </c>
      <c r="BC766" s="41" t="s">
        <v>348</v>
      </c>
      <c r="BD766" s="42" t="b">
        <v>1</v>
      </c>
      <c r="BE766" s="41" t="str">
        <f>L515</f>
        <v>0.00</v>
      </c>
      <c r="BF766" s="41" t="str">
        <f>""&amp;L515</f>
        <v>0.00</v>
      </c>
      <c r="BG766" s="41" t="b">
        <v>0</v>
      </c>
      <c r="BH766" s="41" t="b">
        <v>0</v>
      </c>
      <c r="BK766" s="41" t="e">
        <f t="shared" ca="1" si="102"/>
        <v>#N/A</v>
      </c>
      <c r="BL766" s="41" t="e">
        <f t="shared" ca="1" si="103"/>
        <v>#N/A</v>
      </c>
    </row>
    <row r="767" spans="30:64" ht="15" x14ac:dyDescent="0.25">
      <c r="AD767" s="41">
        <f>ROW()</f>
        <v>767</v>
      </c>
      <c r="BB767" s="41" t="s">
        <v>1894</v>
      </c>
      <c r="BC767" s="41" t="s">
        <v>348</v>
      </c>
      <c r="BD767" s="42" t="b">
        <v>1</v>
      </c>
      <c r="BE767" s="41" t="str">
        <f>O515</f>
        <v>0.00</v>
      </c>
      <c r="BF767" s="41" t="str">
        <f>""&amp;O515</f>
        <v>0.00</v>
      </c>
      <c r="BG767" s="41" t="b">
        <v>0</v>
      </c>
      <c r="BH767" s="41" t="b">
        <v>0</v>
      </c>
      <c r="BK767" s="41" t="e">
        <f t="shared" ca="1" si="102"/>
        <v>#N/A</v>
      </c>
      <c r="BL767" s="41" t="e">
        <f t="shared" ca="1" si="103"/>
        <v>#N/A</v>
      </c>
    </row>
    <row r="768" spans="30:64" ht="15" x14ac:dyDescent="0.25">
      <c r="AD768" s="41">
        <f>ROW()</f>
        <v>768</v>
      </c>
      <c r="BB768" s="41" t="s">
        <v>1895</v>
      </c>
      <c r="BC768" s="41" t="s">
        <v>348</v>
      </c>
      <c r="BD768" s="42" t="b">
        <v>1</v>
      </c>
      <c r="BE768" s="41" t="str">
        <f>Q515</f>
        <v>63405220.00</v>
      </c>
      <c r="BF768" s="41" t="str">
        <f>""&amp;Q515</f>
        <v>63405220.00</v>
      </c>
      <c r="BG768" s="41" t="b">
        <v>0</v>
      </c>
      <c r="BH768" s="41" t="b">
        <v>0</v>
      </c>
      <c r="BK768" s="41" t="e">
        <f t="shared" ca="1" si="102"/>
        <v>#N/A</v>
      </c>
      <c r="BL768" s="41" t="e">
        <f t="shared" ca="1" si="103"/>
        <v>#N/A</v>
      </c>
    </row>
    <row r="769" spans="30:64" ht="15" x14ac:dyDescent="0.25">
      <c r="AD769" s="41">
        <f>ROW()</f>
        <v>769</v>
      </c>
      <c r="BB769" s="41" t="s">
        <v>1896</v>
      </c>
      <c r="BC769" s="41" t="s">
        <v>348</v>
      </c>
      <c r="BD769" s="42" t="b">
        <v>1</v>
      </c>
      <c r="BE769" s="41" t="str">
        <f>H535</f>
        <v>0.00</v>
      </c>
      <c r="BF769" s="41" t="str">
        <f>""&amp;H535</f>
        <v>0.00</v>
      </c>
      <c r="BG769" s="41" t="b">
        <v>0</v>
      </c>
      <c r="BH769" s="41" t="b">
        <v>0</v>
      </c>
      <c r="BK769" s="41" t="e">
        <f t="shared" ca="1" si="102"/>
        <v>#N/A</v>
      </c>
      <c r="BL769" s="41" t="e">
        <f t="shared" ca="1" si="103"/>
        <v>#N/A</v>
      </c>
    </row>
    <row r="770" spans="30:64" ht="15" x14ac:dyDescent="0.25">
      <c r="AD770" s="41">
        <f>ROW()</f>
        <v>770</v>
      </c>
      <c r="BB770" s="41" t="s">
        <v>1897</v>
      </c>
      <c r="BC770" s="41" t="s">
        <v>348</v>
      </c>
      <c r="BD770" s="42" t="b">
        <v>1</v>
      </c>
      <c r="BE770" s="41" t="str">
        <f>J535</f>
        <v>3000000.00</v>
      </c>
      <c r="BF770" s="41" t="str">
        <f>""&amp;J535</f>
        <v>3000000.00</v>
      </c>
      <c r="BG770" s="41" t="b">
        <v>0</v>
      </c>
      <c r="BH770" s="41" t="b">
        <v>0</v>
      </c>
      <c r="BK770" s="41" t="e">
        <f t="shared" ca="1" si="102"/>
        <v>#N/A</v>
      </c>
      <c r="BL770" s="41" t="e">
        <f t="shared" ca="1" si="103"/>
        <v>#N/A</v>
      </c>
    </row>
    <row r="771" spans="30:64" ht="15" x14ac:dyDescent="0.25">
      <c r="AD771" s="41">
        <f>ROW()</f>
        <v>771</v>
      </c>
      <c r="BB771" s="41" t="s">
        <v>1898</v>
      </c>
      <c r="BC771" s="41" t="s">
        <v>348</v>
      </c>
      <c r="BD771" s="42" t="b">
        <v>1</v>
      </c>
      <c r="BE771" s="41" t="str">
        <f>L535</f>
        <v>0.00</v>
      </c>
      <c r="BF771" s="41" t="str">
        <f>""&amp;L535</f>
        <v>0.00</v>
      </c>
      <c r="BG771" s="41" t="b">
        <v>0</v>
      </c>
      <c r="BH771" s="41" t="b">
        <v>0</v>
      </c>
      <c r="BK771" s="41" t="e">
        <f t="shared" ca="1" si="102"/>
        <v>#N/A</v>
      </c>
      <c r="BL771" s="41" t="e">
        <f t="shared" ca="1" si="103"/>
        <v>#N/A</v>
      </c>
    </row>
    <row r="772" spans="30:64" ht="15" x14ac:dyDescent="0.25">
      <c r="AD772" s="41">
        <f>ROW()</f>
        <v>772</v>
      </c>
      <c r="BB772" s="41" t="s">
        <v>1899</v>
      </c>
      <c r="BC772" s="41" t="s">
        <v>348</v>
      </c>
      <c r="BD772" s="42" t="b">
        <v>1</v>
      </c>
      <c r="BE772" s="41" t="str">
        <f>O535</f>
        <v>1500000.00</v>
      </c>
      <c r="BF772" s="41" t="str">
        <f>""&amp;O535</f>
        <v>1500000.00</v>
      </c>
      <c r="BG772" s="41" t="b">
        <v>0</v>
      </c>
      <c r="BH772" s="41" t="b">
        <v>0</v>
      </c>
      <c r="BK772" s="41" t="e">
        <f t="shared" ca="1" si="102"/>
        <v>#N/A</v>
      </c>
      <c r="BL772" s="41" t="e">
        <f t="shared" ca="1" si="103"/>
        <v>#N/A</v>
      </c>
    </row>
    <row r="773" spans="30:64" ht="15" x14ac:dyDescent="0.25">
      <c r="AD773" s="41">
        <f>ROW()</f>
        <v>773</v>
      </c>
      <c r="BB773" s="41" t="s">
        <v>1900</v>
      </c>
      <c r="BC773" s="41" t="s">
        <v>348</v>
      </c>
      <c r="BD773" s="42" t="b">
        <v>1</v>
      </c>
      <c r="BE773" s="41" t="str">
        <f>Q535</f>
        <v>4500000.00</v>
      </c>
      <c r="BF773" s="41" t="str">
        <f>""&amp;Q535</f>
        <v>4500000.00</v>
      </c>
      <c r="BG773" s="41" t="b">
        <v>0</v>
      </c>
      <c r="BH773" s="41" t="b">
        <v>0</v>
      </c>
      <c r="BK773" s="41" t="e">
        <f t="shared" ca="1" si="102"/>
        <v>#N/A</v>
      </c>
      <c r="BL773" s="41" t="e">
        <f t="shared" ca="1" si="103"/>
        <v>#N/A</v>
      </c>
    </row>
    <row r="774" spans="30:64" ht="15" x14ac:dyDescent="0.25">
      <c r="AD774" s="41">
        <f>ROW()</f>
        <v>774</v>
      </c>
      <c r="BB774" s="41" t="s">
        <v>1901</v>
      </c>
      <c r="BC774" s="41" t="s">
        <v>348</v>
      </c>
      <c r="BD774" s="42" t="b">
        <v>1</v>
      </c>
      <c r="BE774" s="43" t="str">
        <f>I667</f>
        <v>14</v>
      </c>
      <c r="BF774" s="41" t="str">
        <f>""&amp;I667</f>
        <v>14</v>
      </c>
      <c r="BG774" s="41" t="b">
        <v>1</v>
      </c>
      <c r="BH774" s="41" t="b">
        <v>0</v>
      </c>
      <c r="BK774" s="41" t="e">
        <f t="shared" ca="1" si="102"/>
        <v>#N/A</v>
      </c>
      <c r="BL774" s="41" t="e">
        <f t="shared" ca="1" si="103"/>
        <v>#N/A</v>
      </c>
    </row>
    <row r="775" spans="30:64" ht="15" x14ac:dyDescent="0.25">
      <c r="AD775" s="41">
        <f>ROW()</f>
        <v>775</v>
      </c>
      <c r="BB775" s="41" t="s">
        <v>1902</v>
      </c>
      <c r="BC775" s="41" t="s">
        <v>348</v>
      </c>
      <c r="BD775" s="42" t="b">
        <v>0</v>
      </c>
      <c r="BE775" s="43" t="str">
        <f>B668</f>
        <v>23/01/2023</v>
      </c>
      <c r="BF775" s="41" t="str">
        <f>""&amp;B668</f>
        <v>23/01/2023</v>
      </c>
      <c r="BG775" s="41" t="b">
        <v>1</v>
      </c>
      <c r="BH775" s="41" t="b">
        <v>0</v>
      </c>
      <c r="BK775" s="41" t="e">
        <f t="shared" ca="1" si="102"/>
        <v>#N/A</v>
      </c>
      <c r="BL775" s="41" t="e">
        <f t="shared" ca="1" si="103"/>
        <v>#N/A</v>
      </c>
    </row>
    <row r="776" spans="30:64" ht="15" x14ac:dyDescent="0.25">
      <c r="AD776" s="41">
        <f>ROW()</f>
        <v>776</v>
      </c>
      <c r="BB776" s="41" t="s">
        <v>1903</v>
      </c>
      <c r="BC776" s="41" t="s">
        <v>423</v>
      </c>
      <c r="BD776" s="42" t="b">
        <v>0</v>
      </c>
      <c r="BE776" s="41" t="str">
        <f>IF(AA678=1,"Director",IF(AA678=2,"Liquidator",IF(AA678=3,"Interim Resolution Professional (IRP)",IF(AA678=4,"Resolution Professional (RP)",""))))</f>
        <v>Director</v>
      </c>
      <c r="BF776" s="41" t="str">
        <f>BE776</f>
        <v>Director</v>
      </c>
      <c r="BG776" s="41" t="b">
        <v>1</v>
      </c>
      <c r="BH776" s="41" t="b">
        <v>0</v>
      </c>
      <c r="BJ776" s="41">
        <f>AA678</f>
        <v>1</v>
      </c>
      <c r="BK776" s="41" t="e">
        <f ca="1">_xlfn.FORMULATEXT(BJ776)</f>
        <v>#N/A</v>
      </c>
      <c r="BL776" s="41" t="s">
        <v>1904</v>
      </c>
    </row>
    <row r="777" spans="30:64" ht="15" x14ac:dyDescent="0.25">
      <c r="AD777" s="41">
        <f>ROW()</f>
        <v>777</v>
      </c>
      <c r="BB777" s="41" t="s">
        <v>1905</v>
      </c>
      <c r="BC777" s="41" t="s">
        <v>348</v>
      </c>
      <c r="BD777" s="42" t="b">
        <v>0</v>
      </c>
      <c r="BE777" s="43" t="str">
        <f>M681</f>
        <v>06413771</v>
      </c>
      <c r="BF777" s="41" t="str">
        <f>UPPER(""&amp;M681)</f>
        <v>06413771</v>
      </c>
      <c r="BG777" s="41" t="b">
        <v>1</v>
      </c>
      <c r="BH777" s="41" t="b">
        <v>0</v>
      </c>
      <c r="BK777" s="41" t="e">
        <f ca="1">_xlfn.FORMULATEXT(BE777)</f>
        <v>#N/A</v>
      </c>
      <c r="BL777" s="41" t="e">
        <f ca="1">_xlfn.FORMULATEXT(BE777)</f>
        <v>#N/A</v>
      </c>
    </row>
    <row r="778" spans="30:64" ht="15" x14ac:dyDescent="0.25">
      <c r="AD778" s="41">
        <f>ROW()</f>
        <v>778</v>
      </c>
      <c r="BB778" s="41" t="s">
        <v>1906</v>
      </c>
      <c r="BC778" s="41" t="s">
        <v>423</v>
      </c>
      <c r="BD778" s="42" t="b">
        <v>0</v>
      </c>
      <c r="BE778" s="41" t="str">
        <f>IF(AA686=1,"Company Secretary",IF(AA686=2,"Company secretary in practice",""))</f>
        <v>Company Secretary</v>
      </c>
      <c r="BF778" s="41" t="str">
        <f>BE778</f>
        <v>Company Secretary</v>
      </c>
      <c r="BG778" s="41" t="b">
        <v>1</v>
      </c>
      <c r="BH778" s="41" t="b">
        <v>0</v>
      </c>
      <c r="BJ778" s="41">
        <f>AA686</f>
        <v>1</v>
      </c>
      <c r="BK778" s="41" t="e">
        <f ca="1">_xlfn.FORMULATEXT(BJ778)</f>
        <v>#N/A</v>
      </c>
      <c r="BL778" s="41" t="s">
        <v>1783</v>
      </c>
    </row>
    <row r="779" spans="30:64" ht="15" x14ac:dyDescent="0.25">
      <c r="AD779" s="41">
        <f>ROW()</f>
        <v>779</v>
      </c>
      <c r="BB779" s="41" t="s">
        <v>1907</v>
      </c>
      <c r="BC779" s="41" t="s">
        <v>423</v>
      </c>
      <c r="BD779" s="42" t="b">
        <v>0</v>
      </c>
      <c r="BE779" s="41" t="str">
        <f>IF(AA688=1,"Associate",IF(AA688=2,"Fellow",""))</f>
        <v>Associate</v>
      </c>
      <c r="BF779" s="41" t="str">
        <f>BE779</f>
        <v>Associate</v>
      </c>
      <c r="BG779" s="41" t="b">
        <v>1</v>
      </c>
      <c r="BH779" s="41" t="b">
        <v>0</v>
      </c>
      <c r="BJ779" s="41">
        <f>AA688</f>
        <v>1</v>
      </c>
      <c r="BK779" s="41" t="e">
        <f ca="1">_xlfn.FORMULATEXT(BJ779)</f>
        <v>#N/A</v>
      </c>
      <c r="BL779" s="41" t="s">
        <v>1800</v>
      </c>
    </row>
    <row r="780" spans="30:64" ht="15" x14ac:dyDescent="0.25">
      <c r="AD780" s="41">
        <f>ROW()</f>
        <v>780</v>
      </c>
      <c r="BB780" s="41" t="s">
        <v>1908</v>
      </c>
      <c r="BC780" s="41" t="s">
        <v>348</v>
      </c>
      <c r="BD780" s="42" t="b">
        <v>0</v>
      </c>
      <c r="BE780" s="43" t="str">
        <f>M690</f>
        <v>24078</v>
      </c>
      <c r="BF780" s="41" t="str">
        <f>""&amp;M690</f>
        <v>24078</v>
      </c>
      <c r="BG780" s="41" t="b">
        <v>1</v>
      </c>
      <c r="BH780" s="41" t="b">
        <v>0</v>
      </c>
      <c r="BK780" s="41" t="e">
        <f t="shared" ref="BK780:BK787" ca="1" si="104">_xlfn.FORMULATEXT(BE780)</f>
        <v>#N/A</v>
      </c>
      <c r="BL780" s="41" t="e">
        <f t="shared" ref="BL780:BL787" ca="1" si="105">_xlfn.FORMULATEXT(BE780)</f>
        <v>#N/A</v>
      </c>
    </row>
    <row r="781" spans="30:64" ht="15" x14ac:dyDescent="0.25">
      <c r="AD781" s="41">
        <f>ROW()</f>
        <v>781</v>
      </c>
      <c r="BB781" s="41" t="s">
        <v>1909</v>
      </c>
      <c r="BC781" s="41" t="s">
        <v>348</v>
      </c>
      <c r="BD781" s="42" t="b">
        <v>1</v>
      </c>
      <c r="BE781" s="43">
        <f>M692</f>
        <v>0</v>
      </c>
      <c r="BF781" s="41" t="str">
        <f>""&amp;M692</f>
        <v/>
      </c>
      <c r="BG781" s="41" t="b">
        <v>1</v>
      </c>
      <c r="BH781" s="41" t="b">
        <v>0</v>
      </c>
      <c r="BK781" s="41" t="e">
        <f t="shared" ca="1" si="104"/>
        <v>#N/A</v>
      </c>
      <c r="BL781" s="41" t="e">
        <f t="shared" ca="1" si="105"/>
        <v>#N/A</v>
      </c>
    </row>
    <row r="782" spans="30:64" ht="15" x14ac:dyDescent="0.25">
      <c r="AD782" s="41">
        <f>ROW()</f>
        <v>782</v>
      </c>
      <c r="BB782" s="41" t="s">
        <v>1910</v>
      </c>
      <c r="BC782" s="41" t="s">
        <v>348</v>
      </c>
      <c r="BD782" s="42" t="b">
        <v>0</v>
      </c>
      <c r="BE782" s="43" t="str">
        <f>I608</f>
        <v>SOTC TRAVEL LIMITED</v>
      </c>
      <c r="BF782" s="41" t="str">
        <f>""&amp;I608</f>
        <v>SOTC TRAVEL LIMITED</v>
      </c>
      <c r="BG782" s="41" t="b">
        <v>0</v>
      </c>
      <c r="BH782" s="41" t="b">
        <v>0</v>
      </c>
      <c r="BK782" s="41" t="e">
        <f t="shared" ca="1" si="104"/>
        <v>#N/A</v>
      </c>
      <c r="BL782" s="41" t="e">
        <f t="shared" ca="1" si="105"/>
        <v>#N/A</v>
      </c>
    </row>
    <row r="783" spans="30:64" ht="15" x14ac:dyDescent="0.25">
      <c r="AD783" s="41">
        <f>ROW()</f>
        <v>783</v>
      </c>
      <c r="BB783" s="41" t="s">
        <v>1911</v>
      </c>
      <c r="BC783" s="41" t="s">
        <v>348</v>
      </c>
      <c r="BD783" s="42" t="b">
        <v>0</v>
      </c>
      <c r="BE783" s="43" t="str">
        <f>M609</f>
        <v>31/03/2025</v>
      </c>
      <c r="BF783" s="41" t="str">
        <f>""&amp;M609</f>
        <v>31/03/2025</v>
      </c>
      <c r="BG783" s="41" t="b">
        <v>0</v>
      </c>
      <c r="BH783" s="41" t="b">
        <v>0</v>
      </c>
      <c r="BK783" s="41" t="e">
        <f t="shared" ca="1" si="104"/>
        <v>#N/A</v>
      </c>
      <c r="BL783" s="41" t="e">
        <f t="shared" ca="1" si="105"/>
        <v>#N/A</v>
      </c>
    </row>
    <row r="784" spans="30:64" ht="15" x14ac:dyDescent="0.25">
      <c r="AD784" s="41">
        <f>ROW()</f>
        <v>784</v>
      </c>
      <c r="BB784" s="41" t="s">
        <v>1912</v>
      </c>
      <c r="BC784" s="41" t="s">
        <v>348</v>
      </c>
      <c r="BD784" s="42" t="b">
        <v>0</v>
      </c>
      <c r="BE784" s="43" t="str">
        <f>M647</f>
        <v>Punit Pradip Shah</v>
      </c>
      <c r="BF784" s="41" t="str">
        <f>""&amp;M647</f>
        <v>Punit Pradip Shah</v>
      </c>
      <c r="BG784" s="41" t="b">
        <v>1</v>
      </c>
      <c r="BH784" s="41" t="b">
        <v>0</v>
      </c>
      <c r="BK784" s="41" t="e">
        <f t="shared" ca="1" si="104"/>
        <v>#N/A</v>
      </c>
      <c r="BL784" s="41" t="e">
        <f t="shared" ca="1" si="105"/>
        <v>#N/A</v>
      </c>
    </row>
    <row r="785" spans="30:64" ht="15" x14ac:dyDescent="0.25">
      <c r="AD785" s="41">
        <f>ROW()</f>
        <v>785</v>
      </c>
      <c r="BB785" s="41" t="s">
        <v>1913</v>
      </c>
      <c r="BC785" s="41" t="s">
        <v>348</v>
      </c>
      <c r="BD785" s="42" t="b">
        <v>0</v>
      </c>
      <c r="BE785" s="43">
        <f>M649</f>
        <v>0</v>
      </c>
      <c r="BF785" s="41" t="str">
        <f>""&amp;M649</f>
        <v/>
      </c>
      <c r="BG785" s="41" t="b">
        <v>1</v>
      </c>
      <c r="BH785" s="41" t="b">
        <v>0</v>
      </c>
      <c r="BK785" s="41" t="e">
        <f t="shared" ca="1" si="104"/>
        <v>#N/A</v>
      </c>
      <c r="BL785" s="41" t="e">
        <f t="shared" ca="1" si="105"/>
        <v>#N/A</v>
      </c>
    </row>
    <row r="786" spans="30:64" ht="15" x14ac:dyDescent="0.25">
      <c r="AD786" s="41">
        <f>ROW()</f>
        <v>786</v>
      </c>
      <c r="BB786" s="41" t="s">
        <v>1914</v>
      </c>
      <c r="BC786" s="41" t="s">
        <v>348</v>
      </c>
      <c r="BD786" s="42" t="b">
        <v>0</v>
      </c>
      <c r="BE786" s="43" t="str">
        <f>M651</f>
        <v>Mumbai</v>
      </c>
      <c r="BF786" s="41" t="str">
        <f>""&amp;M651</f>
        <v>Mumbai</v>
      </c>
      <c r="BG786" s="41" t="b">
        <v>1</v>
      </c>
      <c r="BH786" s="41" t="b">
        <v>0</v>
      </c>
      <c r="BK786" s="41" t="e">
        <f t="shared" ca="1" si="104"/>
        <v>#N/A</v>
      </c>
      <c r="BL786" s="41" t="e">
        <f t="shared" ca="1" si="105"/>
        <v>#N/A</v>
      </c>
    </row>
    <row r="787" spans="30:64" ht="15" x14ac:dyDescent="0.25">
      <c r="AD787" s="41">
        <f>ROW()</f>
        <v>787</v>
      </c>
      <c r="BB787" s="41" t="s">
        <v>1915</v>
      </c>
      <c r="BC787" s="41" t="s">
        <v>348</v>
      </c>
      <c r="BD787" s="42" t="b">
        <v>1</v>
      </c>
      <c r="BE787" s="43" t="str">
        <f>M655</f>
        <v>7506</v>
      </c>
      <c r="BF787" s="41" t="str">
        <f>""&amp;M655</f>
        <v>7506</v>
      </c>
      <c r="BG787" s="41" t="b">
        <v>1</v>
      </c>
      <c r="BH787" s="41" t="b">
        <v>0</v>
      </c>
      <c r="BK787" s="41" t="e">
        <f t="shared" ca="1" si="104"/>
        <v>#N/A</v>
      </c>
      <c r="BL787" s="41" t="e">
        <f t="shared" ca="1" si="105"/>
        <v>#N/A</v>
      </c>
    </row>
    <row r="788" spans="30:64" ht="15" x14ac:dyDescent="0.25">
      <c r="AD788" s="41">
        <f>ROW()</f>
        <v>788</v>
      </c>
      <c r="BB788" s="41" t="s">
        <v>1916</v>
      </c>
      <c r="BC788" s="41" t="s">
        <v>461</v>
      </c>
      <c r="BD788" s="42" t="b">
        <v>0</v>
      </c>
      <c r="BE788" s="43" t="s">
        <v>1917</v>
      </c>
      <c r="BF788" s="41" t="s">
        <v>1917</v>
      </c>
      <c r="BG788" s="41" t="b">
        <v>0</v>
      </c>
      <c r="BH788" s="41" t="b">
        <v>0</v>
      </c>
      <c r="BK788" s="41" t="s">
        <v>463</v>
      </c>
      <c r="BL788" s="41" t="s">
        <v>463</v>
      </c>
    </row>
    <row r="789" spans="30:64" ht="15" x14ac:dyDescent="0.25">
      <c r="AD789" s="41">
        <f>ROW()</f>
        <v>789</v>
      </c>
      <c r="BB789" s="41" t="s">
        <v>1918</v>
      </c>
      <c r="BC789" s="41" t="s">
        <v>423</v>
      </c>
      <c r="BD789" s="42" t="b">
        <v>0</v>
      </c>
      <c r="BE789" s="41" t="str">
        <f>IF(AA653=2,"Associate",IF(AA653=3,"Fellow",""))</f>
        <v>Associate</v>
      </c>
      <c r="BF789" s="41" t="str">
        <f>BE789</f>
        <v>Associate</v>
      </c>
      <c r="BG789" s="41" t="b">
        <v>1</v>
      </c>
      <c r="BH789" s="41" t="b">
        <v>0</v>
      </c>
      <c r="BJ789" s="41">
        <f>AA653</f>
        <v>2</v>
      </c>
      <c r="BK789" s="41" t="e">
        <f ca="1">_xlfn.FORMULATEXT(BJ789)</f>
        <v>#N/A</v>
      </c>
      <c r="BL789" s="41" t="s">
        <v>1747</v>
      </c>
    </row>
    <row r="790" spans="30:64" ht="15" x14ac:dyDescent="0.25">
      <c r="AD790" s="41">
        <f>ROW()</f>
        <v>790</v>
      </c>
      <c r="BB790" s="41" t="s">
        <v>1919</v>
      </c>
      <c r="BC790" s="41" t="s">
        <v>348</v>
      </c>
      <c r="BD790" s="42" t="b">
        <v>0</v>
      </c>
      <c r="BE790" s="43" t="str">
        <f>M661</f>
        <v>06413771</v>
      </c>
      <c r="BF790" s="41" t="str">
        <f>UPPER(""&amp;M661)</f>
        <v>06413771</v>
      </c>
      <c r="BG790" s="41" t="b">
        <v>1</v>
      </c>
      <c r="BH790" s="41" t="b">
        <v>0</v>
      </c>
      <c r="BK790" s="41" t="e">
        <f t="shared" ref="BK790:BK801" ca="1" si="106">_xlfn.FORMULATEXT(BE790)</f>
        <v>#N/A</v>
      </c>
      <c r="BL790" s="41" t="e">
        <f t="shared" ref="BL790:BL801" ca="1" si="107">_xlfn.FORMULATEXT(BE790)</f>
        <v>#N/A</v>
      </c>
    </row>
    <row r="791" spans="30:64" ht="15" x14ac:dyDescent="0.25">
      <c r="AD791" s="41">
        <f>ROW()</f>
        <v>791</v>
      </c>
      <c r="BB791" s="41" t="s">
        <v>1920</v>
      </c>
      <c r="BC791" s="41" t="s">
        <v>348</v>
      </c>
      <c r="BD791" s="42" t="b">
        <v>0</v>
      </c>
      <c r="BE791" s="43">
        <f>M663</f>
        <v>0</v>
      </c>
      <c r="BF791" s="41" t="str">
        <f>""&amp;M663</f>
        <v/>
      </c>
      <c r="BG791" s="41" t="b">
        <v>0</v>
      </c>
      <c r="BH791" s="41" t="b">
        <v>0</v>
      </c>
      <c r="BK791" s="41" t="e">
        <f t="shared" ca="1" si="106"/>
        <v>#N/A</v>
      </c>
      <c r="BL791" s="41" t="e">
        <f t="shared" ca="1" si="107"/>
        <v>#N/A</v>
      </c>
    </row>
    <row r="792" spans="30:64" ht="15" x14ac:dyDescent="0.25">
      <c r="AD792" s="41">
        <f>ROW()</f>
        <v>792</v>
      </c>
      <c r="BB792" s="41" t="s">
        <v>1921</v>
      </c>
      <c r="BC792" s="41" t="s">
        <v>348</v>
      </c>
      <c r="BD792" s="42" t="b">
        <v>0</v>
      </c>
      <c r="BE792" s="43">
        <f>F306</f>
        <v>0</v>
      </c>
      <c r="BF792" s="41" t="str">
        <f>""&amp;F306</f>
        <v/>
      </c>
      <c r="BG792" s="41" t="b">
        <v>1</v>
      </c>
      <c r="BH792" s="41" t="b">
        <v>0</v>
      </c>
      <c r="BK792" s="41" t="e">
        <f t="shared" ca="1" si="106"/>
        <v>#N/A</v>
      </c>
      <c r="BL792" s="41" t="e">
        <f t="shared" ca="1" si="107"/>
        <v>#N/A</v>
      </c>
    </row>
    <row r="793" spans="30:64" ht="15" x14ac:dyDescent="0.25">
      <c r="AD793" s="41">
        <f>ROW()</f>
        <v>793</v>
      </c>
      <c r="BB793" s="41" t="s">
        <v>1922</v>
      </c>
      <c r="BC793" s="41" t="s">
        <v>348</v>
      </c>
      <c r="BD793" s="42" t="b">
        <v>0</v>
      </c>
      <c r="BE793" s="43">
        <f>F306</f>
        <v>0</v>
      </c>
      <c r="BF793" s="41" t="str">
        <f>""&amp;F306</f>
        <v/>
      </c>
      <c r="BG793" s="41" t="b">
        <v>1</v>
      </c>
      <c r="BH793" s="41" t="b">
        <v>0</v>
      </c>
      <c r="BK793" s="41" t="e">
        <f t="shared" ca="1" si="106"/>
        <v>#N/A</v>
      </c>
      <c r="BL793" s="41" t="e">
        <f t="shared" ca="1" si="107"/>
        <v>#N/A</v>
      </c>
    </row>
    <row r="794" spans="30:64" ht="15" x14ac:dyDescent="0.25">
      <c r="AD794" s="41">
        <f>ROW()</f>
        <v>794</v>
      </c>
      <c r="BB794" s="41" t="s">
        <v>1923</v>
      </c>
      <c r="BC794" s="41" t="s">
        <v>348</v>
      </c>
      <c r="BD794" s="42" t="b">
        <v>0</v>
      </c>
      <c r="BE794" s="43">
        <f>F306</f>
        <v>0</v>
      </c>
      <c r="BF794" s="41" t="str">
        <f>""&amp;F306</f>
        <v/>
      </c>
      <c r="BG794" s="41" t="b">
        <v>1</v>
      </c>
      <c r="BH794" s="41" t="b">
        <v>0</v>
      </c>
      <c r="BK794" s="41" t="e">
        <f t="shared" ca="1" si="106"/>
        <v>#N/A</v>
      </c>
      <c r="BL794" s="41" t="e">
        <f t="shared" ca="1" si="107"/>
        <v>#N/A</v>
      </c>
    </row>
    <row r="795" spans="30:64" ht="15" x14ac:dyDescent="0.25">
      <c r="AD795" s="41">
        <f>ROW()</f>
        <v>795</v>
      </c>
      <c r="BB795" s="41" t="s">
        <v>1924</v>
      </c>
      <c r="BC795" s="41" t="s">
        <v>348</v>
      </c>
      <c r="BD795" s="42" t="b">
        <v>0</v>
      </c>
      <c r="BE795" s="43">
        <f>F306</f>
        <v>0</v>
      </c>
      <c r="BF795" s="41" t="str">
        <f>""&amp;F306</f>
        <v/>
      </c>
      <c r="BG795" s="41" t="b">
        <v>1</v>
      </c>
      <c r="BH795" s="41" t="b">
        <v>0</v>
      </c>
      <c r="BK795" s="41" t="e">
        <f t="shared" ca="1" si="106"/>
        <v>#N/A</v>
      </c>
      <c r="BL795" s="41" t="e">
        <f t="shared" ca="1" si="107"/>
        <v>#N/A</v>
      </c>
    </row>
    <row r="796" spans="30:64" ht="15" x14ac:dyDescent="0.25">
      <c r="AD796" s="41">
        <f>ROW()</f>
        <v>796</v>
      </c>
      <c r="BB796" s="41" t="s">
        <v>1925</v>
      </c>
      <c r="BC796" s="41" t="s">
        <v>348</v>
      </c>
      <c r="BD796" s="42" t="b">
        <v>0</v>
      </c>
      <c r="BE796" s="43" t="str">
        <f>F330</f>
        <v>Nominees of Promoter</v>
      </c>
      <c r="BF796" s="41" t="str">
        <f>""&amp;F330</f>
        <v>Nominees of Promoter</v>
      </c>
      <c r="BG796" s="41" t="b">
        <v>1</v>
      </c>
      <c r="BH796" s="41" t="b">
        <v>0</v>
      </c>
      <c r="BK796" s="41" t="e">
        <f t="shared" ca="1" si="106"/>
        <v>#N/A</v>
      </c>
      <c r="BL796" s="41" t="e">
        <f t="shared" ca="1" si="107"/>
        <v>#N/A</v>
      </c>
    </row>
    <row r="797" spans="30:64" ht="15" x14ac:dyDescent="0.25">
      <c r="AD797" s="41">
        <f>ROW()</f>
        <v>797</v>
      </c>
      <c r="BB797" s="41" t="s">
        <v>1926</v>
      </c>
      <c r="BC797" s="41" t="s">
        <v>348</v>
      </c>
      <c r="BD797" s="42" t="b">
        <v>0</v>
      </c>
      <c r="BE797" s="43" t="str">
        <f>F330</f>
        <v>Nominees of Promoter</v>
      </c>
      <c r="BF797" s="41" t="str">
        <f>""&amp;F330</f>
        <v>Nominees of Promoter</v>
      </c>
      <c r="BG797" s="41" t="b">
        <v>1</v>
      </c>
      <c r="BH797" s="41" t="b">
        <v>0</v>
      </c>
      <c r="BK797" s="41" t="e">
        <f t="shared" ca="1" si="106"/>
        <v>#N/A</v>
      </c>
      <c r="BL797" s="41" t="e">
        <f t="shared" ca="1" si="107"/>
        <v>#N/A</v>
      </c>
    </row>
    <row r="798" spans="30:64" ht="15" x14ac:dyDescent="0.25">
      <c r="BB798" s="41" t="s">
        <v>1927</v>
      </c>
      <c r="BC798" s="41" t="s">
        <v>348</v>
      </c>
      <c r="BD798" s="42" t="b">
        <v>0</v>
      </c>
      <c r="BE798" s="43" t="str">
        <f>F330</f>
        <v>Nominees of Promoter</v>
      </c>
      <c r="BF798" s="41" t="str">
        <f>""&amp;F330</f>
        <v>Nominees of Promoter</v>
      </c>
      <c r="BG798" s="41" t="b">
        <v>1</v>
      </c>
      <c r="BH798" s="41" t="b">
        <v>0</v>
      </c>
      <c r="BK798" s="41" t="e">
        <f t="shared" ca="1" si="106"/>
        <v>#N/A</v>
      </c>
      <c r="BL798" s="41" t="e">
        <f t="shared" ca="1" si="107"/>
        <v>#N/A</v>
      </c>
    </row>
    <row r="799" spans="30:64" ht="15" x14ac:dyDescent="0.25">
      <c r="BB799" s="41" t="s">
        <v>1928</v>
      </c>
      <c r="BC799" s="41" t="s">
        <v>348</v>
      </c>
      <c r="BD799" s="42" t="b">
        <v>0</v>
      </c>
      <c r="BE799" s="43" t="str">
        <f>F330</f>
        <v>Nominees of Promoter</v>
      </c>
      <c r="BF799" s="41" t="str">
        <f>""&amp;F330</f>
        <v>Nominees of Promoter</v>
      </c>
      <c r="BG799" s="41" t="b">
        <v>1</v>
      </c>
      <c r="BH799" s="41" t="b">
        <v>0</v>
      </c>
      <c r="BK799" s="41" t="e">
        <f t="shared" ca="1" si="106"/>
        <v>#N/A</v>
      </c>
      <c r="BL799" s="41" t="e">
        <f t="shared" ca="1" si="107"/>
        <v>#N/A</v>
      </c>
    </row>
    <row r="800" spans="30:64" ht="15" x14ac:dyDescent="0.25">
      <c r="BB800" s="41" t="s">
        <v>1929</v>
      </c>
      <c r="BC800" s="41" t="s">
        <v>348</v>
      </c>
      <c r="BD800" s="42" t="b">
        <v>0</v>
      </c>
      <c r="BE800" s="43" t="str">
        <f>F25</f>
        <v>11th Floor, Marathon Futurex, NM Joshi marg,   Lower Parel East,NA,Mumbai,Mumbai City,Maharashtra,India,400013</v>
      </c>
      <c r="BF800" s="41" t="str">
        <f>""&amp;F25</f>
        <v>11th Floor, Marathon Futurex, NM Joshi marg,   Lower Parel East,NA,Mumbai,Mumbai City,Maharashtra,India,400013</v>
      </c>
      <c r="BG800" s="41" t="b">
        <v>0</v>
      </c>
      <c r="BH800" s="41" t="b">
        <v>0</v>
      </c>
      <c r="BK800" s="41" t="e">
        <f t="shared" ca="1" si="106"/>
        <v>#N/A</v>
      </c>
      <c r="BL800" s="41" t="e">
        <f t="shared" ca="1" si="107"/>
        <v>#N/A</v>
      </c>
    </row>
    <row r="801" spans="54:64" ht="15" x14ac:dyDescent="0.25">
      <c r="BB801" s="41" t="s">
        <v>1930</v>
      </c>
      <c r="BC801" s="41" t="s">
        <v>348</v>
      </c>
      <c r="BD801" s="42" t="b">
        <v>0</v>
      </c>
      <c r="BE801" s="43" t="str">
        <f>J25</f>
        <v>11th Floor, Marathon Futurex, NM Joshi marg,   Lower Parel East,NA,Mumbai,Mumbai City,Maharashtra,India,400013</v>
      </c>
      <c r="BF801" s="41" t="str">
        <f>""&amp;J25</f>
        <v>11th Floor, Marathon Futurex, NM Joshi marg,   Lower Parel East,NA,Mumbai,Mumbai City,Maharashtra,India,400013</v>
      </c>
      <c r="BG801" s="41" t="b">
        <v>1</v>
      </c>
      <c r="BH801" s="41" t="b">
        <v>0</v>
      </c>
      <c r="BK801" s="41" t="e">
        <f t="shared" ca="1" si="106"/>
        <v>#N/A</v>
      </c>
      <c r="BL801" s="41" t="e">
        <f t="shared" ca="1" si="107"/>
        <v>#N/A</v>
      </c>
    </row>
  </sheetData>
  <sheetProtection password="95FD" sheet="1" objects="1" scenarios="1" selectLockedCells="1"/>
  <mergeCells count="2181">
    <mergeCell ref="B380:D380"/>
    <mergeCell ref="B381:D381"/>
    <mergeCell ref="E380:G380"/>
    <mergeCell ref="E381:G381"/>
    <mergeCell ref="H380:J380"/>
    <mergeCell ref="H381:J381"/>
    <mergeCell ref="H407:J407"/>
    <mergeCell ref="H408:J408"/>
    <mergeCell ref="H409:J409"/>
    <mergeCell ref="H410:J410"/>
    <mergeCell ref="H411:J411"/>
    <mergeCell ref="H412:J412"/>
    <mergeCell ref="H413:J413"/>
    <mergeCell ref="K407:M407"/>
    <mergeCell ref="K408:M408"/>
    <mergeCell ref="K409:M409"/>
    <mergeCell ref="K410:M410"/>
    <mergeCell ref="K411:M411"/>
    <mergeCell ref="K412:M412"/>
    <mergeCell ref="K413:M413"/>
    <mergeCell ref="D525:E525"/>
    <mergeCell ref="D526:E526"/>
    <mergeCell ref="D527:E527"/>
    <mergeCell ref="D528:E528"/>
    <mergeCell ref="D529:E529"/>
    <mergeCell ref="D530:E530"/>
    <mergeCell ref="D531:E531"/>
    <mergeCell ref="D532:E532"/>
    <mergeCell ref="D533:E533"/>
    <mergeCell ref="D534:E534"/>
    <mergeCell ref="B407:D407"/>
    <mergeCell ref="B408:D408"/>
    <mergeCell ref="B409:D409"/>
    <mergeCell ref="B410:D410"/>
    <mergeCell ref="B411:D411"/>
    <mergeCell ref="B412:D412"/>
    <mergeCell ref="B413:D413"/>
    <mergeCell ref="E407:G407"/>
    <mergeCell ref="E408:G408"/>
    <mergeCell ref="E409:G409"/>
    <mergeCell ref="E410:G410"/>
    <mergeCell ref="E411:G411"/>
    <mergeCell ref="E412:G412"/>
    <mergeCell ref="E413:G413"/>
    <mergeCell ref="Q521:R521"/>
    <mergeCell ref="Q522:R522"/>
    <mergeCell ref="Q523:R523"/>
    <mergeCell ref="Q524:R524"/>
    <mergeCell ref="Q525:R525"/>
    <mergeCell ref="Q526:R526"/>
    <mergeCell ref="Q527:R527"/>
    <mergeCell ref="Q528:R528"/>
    <mergeCell ref="Q529:R529"/>
    <mergeCell ref="Q530:R530"/>
    <mergeCell ref="Q531:R531"/>
    <mergeCell ref="Q532:R532"/>
    <mergeCell ref="Q533:R533"/>
    <mergeCell ref="Q534:R534"/>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D521:E521"/>
    <mergeCell ref="D522:E522"/>
    <mergeCell ref="D523:E523"/>
    <mergeCell ref="D524:E524"/>
    <mergeCell ref="H527:I527"/>
    <mergeCell ref="H528:I528"/>
    <mergeCell ref="H529:I529"/>
    <mergeCell ref="H530:I530"/>
    <mergeCell ref="H531:I531"/>
    <mergeCell ref="H532:I532"/>
    <mergeCell ref="H533:I533"/>
    <mergeCell ref="H534:I534"/>
    <mergeCell ref="J521:K521"/>
    <mergeCell ref="J522:K522"/>
    <mergeCell ref="J523:K523"/>
    <mergeCell ref="J524:K524"/>
    <mergeCell ref="J525:K525"/>
    <mergeCell ref="J526:K526"/>
    <mergeCell ref="J527:K527"/>
    <mergeCell ref="J528:K528"/>
    <mergeCell ref="J529:K529"/>
    <mergeCell ref="J530:K530"/>
    <mergeCell ref="J531:K531"/>
    <mergeCell ref="J532:K532"/>
    <mergeCell ref="J533:K533"/>
    <mergeCell ref="J534:K534"/>
    <mergeCell ref="H526:I526"/>
    <mergeCell ref="O522:P522"/>
    <mergeCell ref="O523:P523"/>
    <mergeCell ref="O524:P524"/>
    <mergeCell ref="O525:P525"/>
    <mergeCell ref="O526:P526"/>
    <mergeCell ref="O527:P527"/>
    <mergeCell ref="O528:P528"/>
    <mergeCell ref="O529:P529"/>
    <mergeCell ref="O530:P530"/>
    <mergeCell ref="O531:P531"/>
    <mergeCell ref="O532:P532"/>
    <mergeCell ref="O533:P533"/>
    <mergeCell ref="O534:P534"/>
    <mergeCell ref="F521:G521"/>
    <mergeCell ref="F522:G522"/>
    <mergeCell ref="F523:G523"/>
    <mergeCell ref="F524:G524"/>
    <mergeCell ref="F525:G525"/>
    <mergeCell ref="F526:G526"/>
    <mergeCell ref="F527:G527"/>
    <mergeCell ref="F528:G528"/>
    <mergeCell ref="F529:G529"/>
    <mergeCell ref="F530:G530"/>
    <mergeCell ref="F531:G531"/>
    <mergeCell ref="F532:G532"/>
    <mergeCell ref="F533:G533"/>
    <mergeCell ref="F534:G534"/>
    <mergeCell ref="H521:I521"/>
    <mergeCell ref="H522:I522"/>
    <mergeCell ref="H523:I523"/>
    <mergeCell ref="H524:I524"/>
    <mergeCell ref="H525:I525"/>
    <mergeCell ref="O501:P501"/>
    <mergeCell ref="O502:P502"/>
    <mergeCell ref="O503:P503"/>
    <mergeCell ref="O504:P504"/>
    <mergeCell ref="O505:P505"/>
    <mergeCell ref="O506:P506"/>
    <mergeCell ref="O507:P507"/>
    <mergeCell ref="O508:P508"/>
    <mergeCell ref="O509:P509"/>
    <mergeCell ref="O510:P510"/>
    <mergeCell ref="O511:P511"/>
    <mergeCell ref="O512:P512"/>
    <mergeCell ref="O513:P513"/>
    <mergeCell ref="O514:P514"/>
    <mergeCell ref="Q501:R501"/>
    <mergeCell ref="Q502:R502"/>
    <mergeCell ref="Q503:R503"/>
    <mergeCell ref="Q504:R504"/>
    <mergeCell ref="Q505:R505"/>
    <mergeCell ref="Q506:R506"/>
    <mergeCell ref="Q507:R507"/>
    <mergeCell ref="Q508:R508"/>
    <mergeCell ref="Q509:R509"/>
    <mergeCell ref="Q510:R510"/>
    <mergeCell ref="Q511:R511"/>
    <mergeCell ref="Q512:R512"/>
    <mergeCell ref="Q513:R513"/>
    <mergeCell ref="Q514:R514"/>
    <mergeCell ref="J501:K501"/>
    <mergeCell ref="J502:K502"/>
    <mergeCell ref="J503:K503"/>
    <mergeCell ref="J504:K504"/>
    <mergeCell ref="J505:K505"/>
    <mergeCell ref="J506:K506"/>
    <mergeCell ref="J507:K507"/>
    <mergeCell ref="J508:K508"/>
    <mergeCell ref="J509:K509"/>
    <mergeCell ref="J510:K510"/>
    <mergeCell ref="J511:K511"/>
    <mergeCell ref="J512:K512"/>
    <mergeCell ref="J513:K513"/>
    <mergeCell ref="J514:K514"/>
    <mergeCell ref="L501:N501"/>
    <mergeCell ref="L502:N502"/>
    <mergeCell ref="L503:N503"/>
    <mergeCell ref="L504:N504"/>
    <mergeCell ref="L505:N505"/>
    <mergeCell ref="L506:N506"/>
    <mergeCell ref="L507:N507"/>
    <mergeCell ref="L508:N508"/>
    <mergeCell ref="L509:N509"/>
    <mergeCell ref="L510:N510"/>
    <mergeCell ref="L511:N511"/>
    <mergeCell ref="L512:N512"/>
    <mergeCell ref="L513:N513"/>
    <mergeCell ref="L514:N514"/>
    <mergeCell ref="F501:G501"/>
    <mergeCell ref="F502:G502"/>
    <mergeCell ref="F503:G503"/>
    <mergeCell ref="F504:G504"/>
    <mergeCell ref="F505:G505"/>
    <mergeCell ref="F506:G506"/>
    <mergeCell ref="F507:G507"/>
    <mergeCell ref="F508:G508"/>
    <mergeCell ref="F509:G509"/>
    <mergeCell ref="F510:G510"/>
    <mergeCell ref="F511:G511"/>
    <mergeCell ref="F512:G512"/>
    <mergeCell ref="F513:G513"/>
    <mergeCell ref="F514:G514"/>
    <mergeCell ref="H501:I501"/>
    <mergeCell ref="H502:I502"/>
    <mergeCell ref="H503:I503"/>
    <mergeCell ref="H504:I504"/>
    <mergeCell ref="H505:I505"/>
    <mergeCell ref="H506:I506"/>
    <mergeCell ref="H507:I507"/>
    <mergeCell ref="H508:I508"/>
    <mergeCell ref="H509:I509"/>
    <mergeCell ref="H510:I510"/>
    <mergeCell ref="H511:I511"/>
    <mergeCell ref="H512:I512"/>
    <mergeCell ref="H513:I513"/>
    <mergeCell ref="H514:I514"/>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D501:E501"/>
    <mergeCell ref="D502:E502"/>
    <mergeCell ref="D503:E503"/>
    <mergeCell ref="D504:E504"/>
    <mergeCell ref="D505:E505"/>
    <mergeCell ref="D506:E506"/>
    <mergeCell ref="D507:E507"/>
    <mergeCell ref="D508:E508"/>
    <mergeCell ref="D509:E509"/>
    <mergeCell ref="D510:E510"/>
    <mergeCell ref="D511:E511"/>
    <mergeCell ref="D512:E512"/>
    <mergeCell ref="D513:E513"/>
    <mergeCell ref="D514:E514"/>
    <mergeCell ref="F489:G489"/>
    <mergeCell ref="F490:G490"/>
    <mergeCell ref="F491:G491"/>
    <mergeCell ref="F492:G492"/>
    <mergeCell ref="F493:G493"/>
    <mergeCell ref="F494:G494"/>
    <mergeCell ref="H481:I481"/>
    <mergeCell ref="H482:I482"/>
    <mergeCell ref="H483:I483"/>
    <mergeCell ref="H484:I484"/>
    <mergeCell ref="H485:I485"/>
    <mergeCell ref="H486:I486"/>
    <mergeCell ref="H487:I487"/>
    <mergeCell ref="H488:I488"/>
    <mergeCell ref="H489:I489"/>
    <mergeCell ref="H490:I490"/>
    <mergeCell ref="H491:I491"/>
    <mergeCell ref="H492:I492"/>
    <mergeCell ref="H493:I493"/>
    <mergeCell ref="H494:I494"/>
    <mergeCell ref="J485:K485"/>
    <mergeCell ref="J486:K486"/>
    <mergeCell ref="J487:K487"/>
    <mergeCell ref="J488:K488"/>
    <mergeCell ref="J489:K489"/>
    <mergeCell ref="J490:K490"/>
    <mergeCell ref="J491:K491"/>
    <mergeCell ref="J492:K492"/>
    <mergeCell ref="J493:K493"/>
    <mergeCell ref="J494:K494"/>
    <mergeCell ref="D481:E481"/>
    <mergeCell ref="D482:E482"/>
    <mergeCell ref="D483:E483"/>
    <mergeCell ref="D484:E484"/>
    <mergeCell ref="D485:E485"/>
    <mergeCell ref="D486:E486"/>
    <mergeCell ref="D487:E487"/>
    <mergeCell ref="D488:E488"/>
    <mergeCell ref="D489:E489"/>
    <mergeCell ref="D490:E490"/>
    <mergeCell ref="D491:E491"/>
    <mergeCell ref="D492:E492"/>
    <mergeCell ref="D493:E493"/>
    <mergeCell ref="D494:E494"/>
    <mergeCell ref="F481:G481"/>
    <mergeCell ref="F482:G482"/>
    <mergeCell ref="F483:G483"/>
    <mergeCell ref="F484:G484"/>
    <mergeCell ref="F485:G485"/>
    <mergeCell ref="F486:G486"/>
    <mergeCell ref="F487:G487"/>
    <mergeCell ref="F488:G488"/>
    <mergeCell ref="Q481:R481"/>
    <mergeCell ref="Q482:R482"/>
    <mergeCell ref="Q483:R483"/>
    <mergeCell ref="Q484:R484"/>
    <mergeCell ref="Q485:R485"/>
    <mergeCell ref="Q486:R486"/>
    <mergeCell ref="Q487:R487"/>
    <mergeCell ref="Q488:R488"/>
    <mergeCell ref="Q489:R489"/>
    <mergeCell ref="Q490:R490"/>
    <mergeCell ref="Q491:R491"/>
    <mergeCell ref="Q492:R492"/>
    <mergeCell ref="Q493:R493"/>
    <mergeCell ref="Q494:R494"/>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J481:K481"/>
    <mergeCell ref="J482:K482"/>
    <mergeCell ref="J483:K483"/>
    <mergeCell ref="J484:K484"/>
    <mergeCell ref="L481:N481"/>
    <mergeCell ref="L482:N482"/>
    <mergeCell ref="L483:N483"/>
    <mergeCell ref="L484:N484"/>
    <mergeCell ref="L485:N485"/>
    <mergeCell ref="L486:N486"/>
    <mergeCell ref="L487:N487"/>
    <mergeCell ref="L488:N488"/>
    <mergeCell ref="L489:N489"/>
    <mergeCell ref="L490:N490"/>
    <mergeCell ref="L491:N491"/>
    <mergeCell ref="L492:N492"/>
    <mergeCell ref="L493:N493"/>
    <mergeCell ref="L494:N494"/>
    <mergeCell ref="O481:P481"/>
    <mergeCell ref="O482:P482"/>
    <mergeCell ref="O483:P483"/>
    <mergeCell ref="O484:P484"/>
    <mergeCell ref="O485:P485"/>
    <mergeCell ref="O486:P486"/>
    <mergeCell ref="O487:P487"/>
    <mergeCell ref="O488:P488"/>
    <mergeCell ref="O489:P489"/>
    <mergeCell ref="O490:P490"/>
    <mergeCell ref="O491:P491"/>
    <mergeCell ref="O492:P492"/>
    <mergeCell ref="O493:P493"/>
    <mergeCell ref="O494:P494"/>
    <mergeCell ref="G450:H450"/>
    <mergeCell ref="G451:H451"/>
    <mergeCell ref="G452:H452"/>
    <mergeCell ref="G453:H453"/>
    <mergeCell ref="G454:H454"/>
    <mergeCell ref="G455:H455"/>
    <mergeCell ref="G456:H456"/>
    <mergeCell ref="G457:H457"/>
    <mergeCell ref="G458:H458"/>
    <mergeCell ref="G459:H459"/>
    <mergeCell ref="G460:H460"/>
    <mergeCell ref="I448:J448"/>
    <mergeCell ref="I449:J449"/>
    <mergeCell ref="I450:J450"/>
    <mergeCell ref="I451:J451"/>
    <mergeCell ref="I452:J452"/>
    <mergeCell ref="I453:J453"/>
    <mergeCell ref="I454:J454"/>
    <mergeCell ref="I455:J455"/>
    <mergeCell ref="I456:J456"/>
    <mergeCell ref="I457:J457"/>
    <mergeCell ref="I458:J458"/>
    <mergeCell ref="I459:J459"/>
    <mergeCell ref="I460:J460"/>
    <mergeCell ref="K450:M450"/>
    <mergeCell ref="K451:M451"/>
    <mergeCell ref="K452:M452"/>
    <mergeCell ref="K453:M453"/>
    <mergeCell ref="K454:M454"/>
    <mergeCell ref="K455:M455"/>
    <mergeCell ref="K456:M456"/>
    <mergeCell ref="K457:M457"/>
    <mergeCell ref="K458:M458"/>
    <mergeCell ref="K459:M459"/>
    <mergeCell ref="K460:M460"/>
    <mergeCell ref="N448:P448"/>
    <mergeCell ref="N449:P449"/>
    <mergeCell ref="N450:P450"/>
    <mergeCell ref="N451:P451"/>
    <mergeCell ref="N452:P452"/>
    <mergeCell ref="N453:P453"/>
    <mergeCell ref="N454:P454"/>
    <mergeCell ref="N455:P455"/>
    <mergeCell ref="N456:P456"/>
    <mergeCell ref="N457:P457"/>
    <mergeCell ref="N458:P458"/>
    <mergeCell ref="N459:P459"/>
    <mergeCell ref="N460:P460"/>
    <mergeCell ref="B450:C450"/>
    <mergeCell ref="B451:C451"/>
    <mergeCell ref="B452:C452"/>
    <mergeCell ref="B453:C453"/>
    <mergeCell ref="B454:C454"/>
    <mergeCell ref="B455:C455"/>
    <mergeCell ref="B456:C456"/>
    <mergeCell ref="B457:C457"/>
    <mergeCell ref="B458:C458"/>
    <mergeCell ref="B459:C459"/>
    <mergeCell ref="B460:C460"/>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G437:I437"/>
    <mergeCell ref="G438:I438"/>
    <mergeCell ref="G439:I439"/>
    <mergeCell ref="J437:L437"/>
    <mergeCell ref="J438:L438"/>
    <mergeCell ref="J439:L439"/>
    <mergeCell ref="B437:C437"/>
    <mergeCell ref="B438:C438"/>
    <mergeCell ref="B439:C439"/>
    <mergeCell ref="D437:F437"/>
    <mergeCell ref="D438:F438"/>
    <mergeCell ref="D439:F439"/>
    <mergeCell ref="M437:P437"/>
    <mergeCell ref="M438:P438"/>
    <mergeCell ref="M439:P439"/>
    <mergeCell ref="B448:C448"/>
    <mergeCell ref="B449:C449"/>
    <mergeCell ref="K448:M448"/>
    <mergeCell ref="K449:M449"/>
    <mergeCell ref="G448:H448"/>
    <mergeCell ref="G449:H449"/>
    <mergeCell ref="N443:P443"/>
    <mergeCell ref="Q573:S573"/>
    <mergeCell ref="Q574:S574"/>
    <mergeCell ref="Q575:S575"/>
    <mergeCell ref="Q576:S576"/>
    <mergeCell ref="Q577:S577"/>
    <mergeCell ref="Q578:S578"/>
    <mergeCell ref="Q579:S579"/>
    <mergeCell ref="Q580:S580"/>
    <mergeCell ref="Q581:S581"/>
    <mergeCell ref="Q582:S582"/>
    <mergeCell ref="Q583:S583"/>
    <mergeCell ref="Q584:S584"/>
    <mergeCell ref="Q585:S585"/>
    <mergeCell ref="Q586:S586"/>
    <mergeCell ref="B573:D573"/>
    <mergeCell ref="B574:D574"/>
    <mergeCell ref="B575:D575"/>
    <mergeCell ref="B576:D576"/>
    <mergeCell ref="B577:D577"/>
    <mergeCell ref="B578:D578"/>
    <mergeCell ref="B579:D579"/>
    <mergeCell ref="B580:D580"/>
    <mergeCell ref="B581:D581"/>
    <mergeCell ref="B582:D582"/>
    <mergeCell ref="B583:D583"/>
    <mergeCell ref="B584:D584"/>
    <mergeCell ref="B585:D585"/>
    <mergeCell ref="B586:D586"/>
    <mergeCell ref="K573:M573"/>
    <mergeCell ref="K574:M574"/>
    <mergeCell ref="K575:M575"/>
    <mergeCell ref="K576:M576"/>
    <mergeCell ref="K577:M577"/>
    <mergeCell ref="K578:M578"/>
    <mergeCell ref="K579:M579"/>
    <mergeCell ref="K580:M580"/>
    <mergeCell ref="K581:M581"/>
    <mergeCell ref="K582:M582"/>
    <mergeCell ref="K583:M583"/>
    <mergeCell ref="K584:M584"/>
    <mergeCell ref="K585:M585"/>
    <mergeCell ref="K586:M586"/>
    <mergeCell ref="N573:P573"/>
    <mergeCell ref="N574:P574"/>
    <mergeCell ref="N575:P575"/>
    <mergeCell ref="N576:P576"/>
    <mergeCell ref="N577:P577"/>
    <mergeCell ref="N578:P578"/>
    <mergeCell ref="N579:P579"/>
    <mergeCell ref="N580:P580"/>
    <mergeCell ref="N581:P581"/>
    <mergeCell ref="N582:P582"/>
    <mergeCell ref="N583:P583"/>
    <mergeCell ref="N584:P584"/>
    <mergeCell ref="N585:P585"/>
    <mergeCell ref="N586:P586"/>
    <mergeCell ref="E576:G576"/>
    <mergeCell ref="E577:G577"/>
    <mergeCell ref="E578:G578"/>
    <mergeCell ref="E579:G579"/>
    <mergeCell ref="E580:G580"/>
    <mergeCell ref="E581:G581"/>
    <mergeCell ref="E582:G582"/>
    <mergeCell ref="E583:G583"/>
    <mergeCell ref="E584:G584"/>
    <mergeCell ref="E585:G585"/>
    <mergeCell ref="E586:G586"/>
    <mergeCell ref="H573:J573"/>
    <mergeCell ref="H574:J574"/>
    <mergeCell ref="H575:J575"/>
    <mergeCell ref="H576:J576"/>
    <mergeCell ref="H577:J577"/>
    <mergeCell ref="H578:J578"/>
    <mergeCell ref="H579:J579"/>
    <mergeCell ref="H580:J580"/>
    <mergeCell ref="H581:J581"/>
    <mergeCell ref="H582:J582"/>
    <mergeCell ref="H583:J583"/>
    <mergeCell ref="H584:J584"/>
    <mergeCell ref="H585:J585"/>
    <mergeCell ref="H586:J586"/>
    <mergeCell ref="B552:D552"/>
    <mergeCell ref="B553:D553"/>
    <mergeCell ref="B554:D554"/>
    <mergeCell ref="B555:D555"/>
    <mergeCell ref="B556:D556"/>
    <mergeCell ref="B557:D557"/>
    <mergeCell ref="B558:D558"/>
    <mergeCell ref="B559:D559"/>
    <mergeCell ref="B560:D560"/>
    <mergeCell ref="B561:D561"/>
    <mergeCell ref="B562:D562"/>
    <mergeCell ref="B563:D563"/>
    <mergeCell ref="B564:D564"/>
    <mergeCell ref="B565:D565"/>
    <mergeCell ref="E573:G573"/>
    <mergeCell ref="E574:G574"/>
    <mergeCell ref="E575:G575"/>
    <mergeCell ref="B572:D572"/>
    <mergeCell ref="E572:G572"/>
    <mergeCell ref="N553:P553"/>
    <mergeCell ref="N554:P554"/>
    <mergeCell ref="N555:P555"/>
    <mergeCell ref="N556:P556"/>
    <mergeCell ref="N557:P557"/>
    <mergeCell ref="N558:P558"/>
    <mergeCell ref="N559:P559"/>
    <mergeCell ref="N560:P560"/>
    <mergeCell ref="N561:P561"/>
    <mergeCell ref="N562:P562"/>
    <mergeCell ref="N563:P563"/>
    <mergeCell ref="N564:P564"/>
    <mergeCell ref="N565:P565"/>
    <mergeCell ref="Q552:S552"/>
    <mergeCell ref="Q553:S553"/>
    <mergeCell ref="Q554:S554"/>
    <mergeCell ref="Q555:S555"/>
    <mergeCell ref="Q556:S556"/>
    <mergeCell ref="Q557:S557"/>
    <mergeCell ref="Q558:S558"/>
    <mergeCell ref="Q559:S559"/>
    <mergeCell ref="Q560:S560"/>
    <mergeCell ref="Q561:S561"/>
    <mergeCell ref="Q562:S562"/>
    <mergeCell ref="Q563:S563"/>
    <mergeCell ref="Q564:S564"/>
    <mergeCell ref="Q565:S565"/>
    <mergeCell ref="S467:U467"/>
    <mergeCell ref="S468:U468"/>
    <mergeCell ref="S469:U469"/>
    <mergeCell ref="S470:U470"/>
    <mergeCell ref="S471:U471"/>
    <mergeCell ref="E552:G552"/>
    <mergeCell ref="E553:G553"/>
    <mergeCell ref="E554:G554"/>
    <mergeCell ref="E555:G555"/>
    <mergeCell ref="E556:G556"/>
    <mergeCell ref="E557:G557"/>
    <mergeCell ref="E558:G558"/>
    <mergeCell ref="E559:G559"/>
    <mergeCell ref="E560:G560"/>
    <mergeCell ref="E561:G561"/>
    <mergeCell ref="E562:G562"/>
    <mergeCell ref="E563:G563"/>
    <mergeCell ref="H552:J552"/>
    <mergeCell ref="H553:J553"/>
    <mergeCell ref="H554:J554"/>
    <mergeCell ref="H555:J555"/>
    <mergeCell ref="H556:J556"/>
    <mergeCell ref="H557:J557"/>
    <mergeCell ref="H558:J558"/>
    <mergeCell ref="H559:J559"/>
    <mergeCell ref="H560:J560"/>
    <mergeCell ref="H561:J561"/>
    <mergeCell ref="H562:J562"/>
    <mergeCell ref="H563:J563"/>
    <mergeCell ref="K552:M552"/>
    <mergeCell ref="K553:M553"/>
    <mergeCell ref="K554:M554"/>
    <mergeCell ref="K467:L467"/>
    <mergeCell ref="K468:L468"/>
    <mergeCell ref="K469:L469"/>
    <mergeCell ref="K470:L470"/>
    <mergeCell ref="K471:L471"/>
    <mergeCell ref="M467:N467"/>
    <mergeCell ref="M468:N468"/>
    <mergeCell ref="M469:N469"/>
    <mergeCell ref="M470:N470"/>
    <mergeCell ref="M471:N471"/>
    <mergeCell ref="O467:P467"/>
    <mergeCell ref="O468:P468"/>
    <mergeCell ref="O469:P469"/>
    <mergeCell ref="O470:P470"/>
    <mergeCell ref="O471:P471"/>
    <mergeCell ref="Q467:R467"/>
    <mergeCell ref="Q468:R468"/>
    <mergeCell ref="Q469:R469"/>
    <mergeCell ref="Q470:R470"/>
    <mergeCell ref="Q471:R471"/>
    <mergeCell ref="B367:D367"/>
    <mergeCell ref="B368:D368"/>
    <mergeCell ref="B369:D369"/>
    <mergeCell ref="B370:D370"/>
    <mergeCell ref="B371:D371"/>
    <mergeCell ref="B372:D372"/>
    <mergeCell ref="B373:D373"/>
    <mergeCell ref="Y467:AA467"/>
    <mergeCell ref="Y468:AA468"/>
    <mergeCell ref="Y469:AA469"/>
    <mergeCell ref="Y470:AA470"/>
    <mergeCell ref="Y471:AA471"/>
    <mergeCell ref="B467:C467"/>
    <mergeCell ref="B468:C468"/>
    <mergeCell ref="B469:C469"/>
    <mergeCell ref="B470:C470"/>
    <mergeCell ref="B471:C471"/>
    <mergeCell ref="D467:F467"/>
    <mergeCell ref="D468:F468"/>
    <mergeCell ref="D469:F469"/>
    <mergeCell ref="D470:F470"/>
    <mergeCell ref="D471:F471"/>
    <mergeCell ref="G467:H467"/>
    <mergeCell ref="G468:H468"/>
    <mergeCell ref="G469:H469"/>
    <mergeCell ref="G470:H470"/>
    <mergeCell ref="G471:H471"/>
    <mergeCell ref="I467:J467"/>
    <mergeCell ref="I468:J468"/>
    <mergeCell ref="I469:J469"/>
    <mergeCell ref="I470:J470"/>
    <mergeCell ref="I471:J471"/>
    <mergeCell ref="B350:D350"/>
    <mergeCell ref="B351:D351"/>
    <mergeCell ref="B352:D352"/>
    <mergeCell ref="B353:D353"/>
    <mergeCell ref="B354:D354"/>
    <mergeCell ref="B355:D355"/>
    <mergeCell ref="B356:D356"/>
    <mergeCell ref="B357:D357"/>
    <mergeCell ref="B358:D358"/>
    <mergeCell ref="B359:D359"/>
    <mergeCell ref="B360:D360"/>
    <mergeCell ref="B361:D361"/>
    <mergeCell ref="B362:D362"/>
    <mergeCell ref="B363:D363"/>
    <mergeCell ref="B364:D364"/>
    <mergeCell ref="B365:D365"/>
    <mergeCell ref="B366:D366"/>
    <mergeCell ref="E373:G373"/>
    <mergeCell ref="H350:J350"/>
    <mergeCell ref="H351:J351"/>
    <mergeCell ref="H352:J352"/>
    <mergeCell ref="H353:J353"/>
    <mergeCell ref="H354:J354"/>
    <mergeCell ref="H355:J355"/>
    <mergeCell ref="H356:J356"/>
    <mergeCell ref="H357:J357"/>
    <mergeCell ref="H358:J358"/>
    <mergeCell ref="H359:J359"/>
    <mergeCell ref="H360:J360"/>
    <mergeCell ref="H361:J361"/>
    <mergeCell ref="H362:J362"/>
    <mergeCell ref="H363:J363"/>
    <mergeCell ref="H364:J364"/>
    <mergeCell ref="H365:J365"/>
    <mergeCell ref="H366:J366"/>
    <mergeCell ref="H367:J367"/>
    <mergeCell ref="H368:J368"/>
    <mergeCell ref="H369:J369"/>
    <mergeCell ref="H370:J370"/>
    <mergeCell ref="H371:J371"/>
    <mergeCell ref="H372:J372"/>
    <mergeCell ref="H373:J373"/>
    <mergeCell ref="K365:M365"/>
    <mergeCell ref="K366:M366"/>
    <mergeCell ref="K367:M367"/>
    <mergeCell ref="K368:M368"/>
    <mergeCell ref="K369:M369"/>
    <mergeCell ref="K370:M370"/>
    <mergeCell ref="K371:M371"/>
    <mergeCell ref="K372:M372"/>
    <mergeCell ref="K373:M373"/>
    <mergeCell ref="E350:G350"/>
    <mergeCell ref="E351:G351"/>
    <mergeCell ref="E352:G352"/>
    <mergeCell ref="E353:G353"/>
    <mergeCell ref="E354:G354"/>
    <mergeCell ref="E355:G355"/>
    <mergeCell ref="E356:G356"/>
    <mergeCell ref="E357:G357"/>
    <mergeCell ref="E358:G358"/>
    <mergeCell ref="E359:G359"/>
    <mergeCell ref="E360:G360"/>
    <mergeCell ref="E361:G361"/>
    <mergeCell ref="E362:G362"/>
    <mergeCell ref="E363:G363"/>
    <mergeCell ref="E364:G364"/>
    <mergeCell ref="E365:G365"/>
    <mergeCell ref="E366:G366"/>
    <mergeCell ref="E367:G367"/>
    <mergeCell ref="E368:G368"/>
    <mergeCell ref="E369:G369"/>
    <mergeCell ref="E370:G370"/>
    <mergeCell ref="E371:G371"/>
    <mergeCell ref="E372:G372"/>
    <mergeCell ref="Q373:S373"/>
    <mergeCell ref="N350:P350"/>
    <mergeCell ref="N351:P351"/>
    <mergeCell ref="N352:P352"/>
    <mergeCell ref="N353:P353"/>
    <mergeCell ref="N354:P354"/>
    <mergeCell ref="N355:P355"/>
    <mergeCell ref="N356:P356"/>
    <mergeCell ref="N357:P357"/>
    <mergeCell ref="N358:P358"/>
    <mergeCell ref="N359:P359"/>
    <mergeCell ref="N360:P360"/>
    <mergeCell ref="N361:P361"/>
    <mergeCell ref="N362:P362"/>
    <mergeCell ref="N363:P363"/>
    <mergeCell ref="N364:P364"/>
    <mergeCell ref="N365:P365"/>
    <mergeCell ref="N366:P366"/>
    <mergeCell ref="N367:P367"/>
    <mergeCell ref="N368:P368"/>
    <mergeCell ref="N369:P369"/>
    <mergeCell ref="N370:P370"/>
    <mergeCell ref="N371:P371"/>
    <mergeCell ref="N372:P372"/>
    <mergeCell ref="N373:P373"/>
    <mergeCell ref="Q365:S365"/>
    <mergeCell ref="Q366:S366"/>
    <mergeCell ref="Q367:S367"/>
    <mergeCell ref="Q368:S368"/>
    <mergeCell ref="Q369:S369"/>
    <mergeCell ref="Q370:S370"/>
    <mergeCell ref="Q371:S371"/>
    <mergeCell ref="B275:D275"/>
    <mergeCell ref="B276:D276"/>
    <mergeCell ref="Q350:S350"/>
    <mergeCell ref="Q351:S351"/>
    <mergeCell ref="Q352:S352"/>
    <mergeCell ref="Q353:S353"/>
    <mergeCell ref="Q354:S354"/>
    <mergeCell ref="Q355:S355"/>
    <mergeCell ref="Q356:S356"/>
    <mergeCell ref="Q357:S357"/>
    <mergeCell ref="Q358:S358"/>
    <mergeCell ref="Q359:S359"/>
    <mergeCell ref="Q360:S360"/>
    <mergeCell ref="Q361:S361"/>
    <mergeCell ref="Q362:S362"/>
    <mergeCell ref="Q363:S363"/>
    <mergeCell ref="Q364:S364"/>
    <mergeCell ref="K350:M350"/>
    <mergeCell ref="K351:M351"/>
    <mergeCell ref="K352:M352"/>
    <mergeCell ref="K353:M353"/>
    <mergeCell ref="K354:M354"/>
    <mergeCell ref="K355:M355"/>
    <mergeCell ref="K356:M356"/>
    <mergeCell ref="K357:M357"/>
    <mergeCell ref="K358:M358"/>
    <mergeCell ref="K359:M359"/>
    <mergeCell ref="K360:M360"/>
    <mergeCell ref="K361:M361"/>
    <mergeCell ref="K362:M362"/>
    <mergeCell ref="K363:M363"/>
    <mergeCell ref="K364:M364"/>
    <mergeCell ref="B258:D258"/>
    <mergeCell ref="B259:D259"/>
    <mergeCell ref="B260:D260"/>
    <mergeCell ref="B261:D261"/>
    <mergeCell ref="B262:D262"/>
    <mergeCell ref="B263:D263"/>
    <mergeCell ref="B264:D264"/>
    <mergeCell ref="B265:D265"/>
    <mergeCell ref="B266:D266"/>
    <mergeCell ref="B267:D267"/>
    <mergeCell ref="B268:D268"/>
    <mergeCell ref="B269:D269"/>
    <mergeCell ref="B270:D270"/>
    <mergeCell ref="B271:D271"/>
    <mergeCell ref="B272:D272"/>
    <mergeCell ref="B273:D273"/>
    <mergeCell ref="B274:D274"/>
    <mergeCell ref="E275:F275"/>
    <mergeCell ref="E276:F276"/>
    <mergeCell ref="G258:H258"/>
    <mergeCell ref="G259:H259"/>
    <mergeCell ref="G260:H260"/>
    <mergeCell ref="G261:H261"/>
    <mergeCell ref="G262:H262"/>
    <mergeCell ref="G263:H263"/>
    <mergeCell ref="G264:H264"/>
    <mergeCell ref="G265:H265"/>
    <mergeCell ref="G266:H266"/>
    <mergeCell ref="G267:H267"/>
    <mergeCell ref="G268:H268"/>
    <mergeCell ref="G269:H269"/>
    <mergeCell ref="G270:H270"/>
    <mergeCell ref="G271:H271"/>
    <mergeCell ref="G272:H272"/>
    <mergeCell ref="G273:H273"/>
    <mergeCell ref="G274:H274"/>
    <mergeCell ref="G275:H275"/>
    <mergeCell ref="G276:H276"/>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L276:M276"/>
    <mergeCell ref="N258:P258"/>
    <mergeCell ref="N259:P259"/>
    <mergeCell ref="N260:P260"/>
    <mergeCell ref="N261:P261"/>
    <mergeCell ref="N262:P262"/>
    <mergeCell ref="N263:P263"/>
    <mergeCell ref="N264:P264"/>
    <mergeCell ref="N265:P265"/>
    <mergeCell ref="N266:P266"/>
    <mergeCell ref="N267:P267"/>
    <mergeCell ref="N268:P268"/>
    <mergeCell ref="N269:P269"/>
    <mergeCell ref="N270:P270"/>
    <mergeCell ref="N271:P271"/>
    <mergeCell ref="N272:P272"/>
    <mergeCell ref="N273:P273"/>
    <mergeCell ref="N274:P274"/>
    <mergeCell ref="N275:P275"/>
    <mergeCell ref="N276:P276"/>
    <mergeCell ref="I263:K263"/>
    <mergeCell ref="I264:K264"/>
    <mergeCell ref="I265:K265"/>
    <mergeCell ref="I266:K266"/>
    <mergeCell ref="I267:K267"/>
    <mergeCell ref="I268:K268"/>
    <mergeCell ref="L259:M259"/>
    <mergeCell ref="L260:M260"/>
    <mergeCell ref="L261:M261"/>
    <mergeCell ref="L262:M262"/>
    <mergeCell ref="L263:M263"/>
    <mergeCell ref="L264:M264"/>
    <mergeCell ref="L265:M265"/>
    <mergeCell ref="L266:M266"/>
    <mergeCell ref="L267:M267"/>
    <mergeCell ref="L268:M268"/>
    <mergeCell ref="L269:M269"/>
    <mergeCell ref="L270:M270"/>
    <mergeCell ref="L271:M271"/>
    <mergeCell ref="L272:M272"/>
    <mergeCell ref="L273:M273"/>
    <mergeCell ref="L274:M274"/>
    <mergeCell ref="L275:M275"/>
    <mergeCell ref="M105:O105"/>
    <mergeCell ref="M106:O106"/>
    <mergeCell ref="M107:O107"/>
    <mergeCell ref="M108:O108"/>
    <mergeCell ref="M109:O109"/>
    <mergeCell ref="M110:O110"/>
    <mergeCell ref="M111:O111"/>
    <mergeCell ref="M112:O112"/>
    <mergeCell ref="M113:O113"/>
    <mergeCell ref="M114:O114"/>
    <mergeCell ref="M115:O115"/>
    <mergeCell ref="M116:O116"/>
    <mergeCell ref="P105:R105"/>
    <mergeCell ref="P106:R106"/>
    <mergeCell ref="P107:R107"/>
    <mergeCell ref="P108:R108"/>
    <mergeCell ref="P109:R109"/>
    <mergeCell ref="P110:R110"/>
    <mergeCell ref="P111:R111"/>
    <mergeCell ref="P112:R112"/>
    <mergeCell ref="P113:R113"/>
    <mergeCell ref="P114:R114"/>
    <mergeCell ref="P115:R115"/>
    <mergeCell ref="P116:R116"/>
    <mergeCell ref="G105:I105"/>
    <mergeCell ref="G106:I106"/>
    <mergeCell ref="G107:I107"/>
    <mergeCell ref="G108:I108"/>
    <mergeCell ref="G109:I109"/>
    <mergeCell ref="G110:I110"/>
    <mergeCell ref="G111:I111"/>
    <mergeCell ref="G112:I112"/>
    <mergeCell ref="G113:I113"/>
    <mergeCell ref="G114:I114"/>
    <mergeCell ref="G115:I115"/>
    <mergeCell ref="G116:I116"/>
    <mergeCell ref="J105:L105"/>
    <mergeCell ref="J106:L106"/>
    <mergeCell ref="J107:L107"/>
    <mergeCell ref="J108:L108"/>
    <mergeCell ref="J109:L109"/>
    <mergeCell ref="J110:L110"/>
    <mergeCell ref="J111:L111"/>
    <mergeCell ref="J112:L112"/>
    <mergeCell ref="J113:L113"/>
    <mergeCell ref="J114:L114"/>
    <mergeCell ref="J115:L115"/>
    <mergeCell ref="J116:L116"/>
    <mergeCell ref="B105:C105"/>
    <mergeCell ref="B106:C106"/>
    <mergeCell ref="B107:C107"/>
    <mergeCell ref="B108:C108"/>
    <mergeCell ref="B109:C109"/>
    <mergeCell ref="B110:C110"/>
    <mergeCell ref="B111:C111"/>
    <mergeCell ref="B112:C112"/>
    <mergeCell ref="B113:C113"/>
    <mergeCell ref="B114:C114"/>
    <mergeCell ref="B115:C115"/>
    <mergeCell ref="B116:C116"/>
    <mergeCell ref="D105:F105"/>
    <mergeCell ref="D106:F106"/>
    <mergeCell ref="D107:F107"/>
    <mergeCell ref="D108:F108"/>
    <mergeCell ref="D109:F109"/>
    <mergeCell ref="D110:F110"/>
    <mergeCell ref="D111:F111"/>
    <mergeCell ref="D112:F112"/>
    <mergeCell ref="D113:F113"/>
    <mergeCell ref="D114:F114"/>
    <mergeCell ref="D115:F115"/>
    <mergeCell ref="D116:F116"/>
    <mergeCell ref="R84:T84"/>
    <mergeCell ref="R85:T85"/>
    <mergeCell ref="R86:T86"/>
    <mergeCell ref="R87:T87"/>
    <mergeCell ref="R88:T88"/>
    <mergeCell ref="R89:T89"/>
    <mergeCell ref="R90:T90"/>
    <mergeCell ref="R91:T91"/>
    <mergeCell ref="R92:T92"/>
    <mergeCell ref="R93:T93"/>
    <mergeCell ref="R94:T94"/>
    <mergeCell ref="R95:T95"/>
    <mergeCell ref="R96:T96"/>
    <mergeCell ref="R97:T97"/>
    <mergeCell ref="G84:J84"/>
    <mergeCell ref="G85:J85"/>
    <mergeCell ref="G86:J86"/>
    <mergeCell ref="G87:J87"/>
    <mergeCell ref="G88:J88"/>
    <mergeCell ref="G89:J89"/>
    <mergeCell ref="G90:J90"/>
    <mergeCell ref="G91:J91"/>
    <mergeCell ref="G92:J92"/>
    <mergeCell ref="G93:J93"/>
    <mergeCell ref="G94:J94"/>
    <mergeCell ref="G95:J95"/>
    <mergeCell ref="G96:J96"/>
    <mergeCell ref="G97:J97"/>
    <mergeCell ref="N84:Q84"/>
    <mergeCell ref="N85:Q85"/>
    <mergeCell ref="N86:Q86"/>
    <mergeCell ref="N87:Q87"/>
    <mergeCell ref="D92:F92"/>
    <mergeCell ref="D93:F93"/>
    <mergeCell ref="D94:F94"/>
    <mergeCell ref="D95:F95"/>
    <mergeCell ref="D96:F96"/>
    <mergeCell ref="D97:F97"/>
    <mergeCell ref="K84:M84"/>
    <mergeCell ref="K85:M85"/>
    <mergeCell ref="K86:M86"/>
    <mergeCell ref="K87:M87"/>
    <mergeCell ref="K88:M88"/>
    <mergeCell ref="K89:M89"/>
    <mergeCell ref="K90:M90"/>
    <mergeCell ref="K91:M91"/>
    <mergeCell ref="K92:M92"/>
    <mergeCell ref="K93:M93"/>
    <mergeCell ref="K94:M94"/>
    <mergeCell ref="K95:M95"/>
    <mergeCell ref="K96:M96"/>
    <mergeCell ref="K97:M97"/>
    <mergeCell ref="N88:Q88"/>
    <mergeCell ref="N89:Q89"/>
    <mergeCell ref="N90:Q90"/>
    <mergeCell ref="N91:Q91"/>
    <mergeCell ref="N92:Q92"/>
    <mergeCell ref="N93:Q93"/>
    <mergeCell ref="N94:Q94"/>
    <mergeCell ref="N95:Q95"/>
    <mergeCell ref="N96:Q96"/>
    <mergeCell ref="N97:Q97"/>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D84:F84"/>
    <mergeCell ref="D85:F85"/>
    <mergeCell ref="D86:F86"/>
    <mergeCell ref="D87:F87"/>
    <mergeCell ref="D88:F88"/>
    <mergeCell ref="D89:F89"/>
    <mergeCell ref="D90:F90"/>
    <mergeCell ref="D91:F91"/>
    <mergeCell ref="G434:I435"/>
    <mergeCell ref="J435:L435"/>
    <mergeCell ref="D436:F436"/>
    <mergeCell ref="B426:D427"/>
    <mergeCell ref="K304:L304"/>
    <mergeCell ref="B321:C321"/>
    <mergeCell ref="B434:C435"/>
    <mergeCell ref="B428:D428"/>
    <mergeCell ref="D331:H331"/>
    <mergeCell ref="D307:H307"/>
    <mergeCell ref="G56:J56"/>
    <mergeCell ref="G55:J55"/>
    <mergeCell ref="S464:U464"/>
    <mergeCell ref="S465:U465"/>
    <mergeCell ref="B389:D389"/>
    <mergeCell ref="B390:D390"/>
    <mergeCell ref="B391:D391"/>
    <mergeCell ref="B392:D392"/>
    <mergeCell ref="B393:D393"/>
    <mergeCell ref="B394:D394"/>
    <mergeCell ref="B395:D395"/>
    <mergeCell ref="B396:D396"/>
    <mergeCell ref="B397:D397"/>
    <mergeCell ref="B398:D398"/>
    <mergeCell ref="B399:D399"/>
    <mergeCell ref="J434:P434"/>
    <mergeCell ref="M435:P435"/>
    <mergeCell ref="M436:P436"/>
    <mergeCell ref="G445:H446"/>
    <mergeCell ref="G447:H447"/>
    <mergeCell ref="I445:J446"/>
    <mergeCell ref="I447:J447"/>
    <mergeCell ref="B436:C436"/>
    <mergeCell ref="D434:F435"/>
    <mergeCell ref="F330:H330"/>
    <mergeCell ref="D289:H290"/>
    <mergeCell ref="D291:H291"/>
    <mergeCell ref="D292:H292"/>
    <mergeCell ref="D293:H293"/>
    <mergeCell ref="D294:H294"/>
    <mergeCell ref="D295:H295"/>
    <mergeCell ref="D296:H296"/>
    <mergeCell ref="D297:H297"/>
    <mergeCell ref="D298:H298"/>
    <mergeCell ref="D299:H299"/>
    <mergeCell ref="D300:H300"/>
    <mergeCell ref="D301:H301"/>
    <mergeCell ref="D302:H302"/>
    <mergeCell ref="D303:H303"/>
    <mergeCell ref="D304:H304"/>
    <mergeCell ref="D305:H305"/>
    <mergeCell ref="D306:E306"/>
    <mergeCell ref="F306:H306"/>
    <mergeCell ref="D330:E330"/>
    <mergeCell ref="D323:H323"/>
    <mergeCell ref="B293:C293"/>
    <mergeCell ref="B294:C294"/>
    <mergeCell ref="B295:C295"/>
    <mergeCell ref="H348:J348"/>
    <mergeCell ref="B418:D418"/>
    <mergeCell ref="E418:G418"/>
    <mergeCell ref="H418:K418"/>
    <mergeCell ref="G392:H392"/>
    <mergeCell ref="I392:J392"/>
    <mergeCell ref="O292:P292"/>
    <mergeCell ref="I295:J295"/>
    <mergeCell ref="I293:J293"/>
    <mergeCell ref="K293:L293"/>
    <mergeCell ref="M293:N293"/>
    <mergeCell ref="B301:C301"/>
    <mergeCell ref="B302:C302"/>
    <mergeCell ref="B296:C296"/>
    <mergeCell ref="B297:C297"/>
    <mergeCell ref="B298:C298"/>
    <mergeCell ref="B299:C299"/>
    <mergeCell ref="B300:C300"/>
    <mergeCell ref="B291:C291"/>
    <mergeCell ref="B292:C292"/>
    <mergeCell ref="M298:N298"/>
    <mergeCell ref="O298:P298"/>
    <mergeCell ref="O302:P302"/>
    <mergeCell ref="K295:L295"/>
    <mergeCell ref="M295:N295"/>
    <mergeCell ref="O295:P295"/>
    <mergeCell ref="I296:J296"/>
    <mergeCell ref="K296:L296"/>
    <mergeCell ref="M302:N302"/>
    <mergeCell ref="I299:J299"/>
    <mergeCell ref="K299:L299"/>
    <mergeCell ref="K249:M249"/>
    <mergeCell ref="B248:D248"/>
    <mergeCell ref="B249:D249"/>
    <mergeCell ref="M299:N299"/>
    <mergeCell ref="O299:P299"/>
    <mergeCell ref="I300:J300"/>
    <mergeCell ref="K300:L300"/>
    <mergeCell ref="M300:N300"/>
    <mergeCell ref="B303:C303"/>
    <mergeCell ref="B304:C304"/>
    <mergeCell ref="B305:C305"/>
    <mergeCell ref="O293:P293"/>
    <mergeCell ref="I294:J294"/>
    <mergeCell ref="K294:L294"/>
    <mergeCell ref="M294:N294"/>
    <mergeCell ref="O294:P294"/>
    <mergeCell ref="I297:J297"/>
    <mergeCell ref="K297:L297"/>
    <mergeCell ref="M297:N297"/>
    <mergeCell ref="O297:P297"/>
    <mergeCell ref="I298:J298"/>
    <mergeCell ref="K298:L298"/>
    <mergeCell ref="O300:P300"/>
    <mergeCell ref="M303:N303"/>
    <mergeCell ref="O303:P303"/>
    <mergeCell ref="I291:J291"/>
    <mergeCell ref="K291:L291"/>
    <mergeCell ref="M291:N291"/>
    <mergeCell ref="O291:P291"/>
    <mergeCell ref="I292:J292"/>
    <mergeCell ref="K292:L292"/>
    <mergeCell ref="M292:N292"/>
    <mergeCell ref="B219:F219"/>
    <mergeCell ref="B220:F220"/>
    <mergeCell ref="G219:I219"/>
    <mergeCell ref="G220:I220"/>
    <mergeCell ref="J219:L219"/>
    <mergeCell ref="B242:F242"/>
    <mergeCell ref="G242:I242"/>
    <mergeCell ref="J242:L242"/>
    <mergeCell ref="M242:O242"/>
    <mergeCell ref="P242:R242"/>
    <mergeCell ref="B239:F239"/>
    <mergeCell ref="G239:I239"/>
    <mergeCell ref="J239:L239"/>
    <mergeCell ref="B240:F240"/>
    <mergeCell ref="G240:I240"/>
    <mergeCell ref="J240:L240"/>
    <mergeCell ref="B244:F244"/>
    <mergeCell ref="B243:F243"/>
    <mergeCell ref="G243:I243"/>
    <mergeCell ref="J243:L243"/>
    <mergeCell ref="M243:O243"/>
    <mergeCell ref="P243:R243"/>
    <mergeCell ref="M239:P239"/>
    <mergeCell ref="M240:P240"/>
    <mergeCell ref="B214:F214"/>
    <mergeCell ref="G214:I214"/>
    <mergeCell ref="J214:L214"/>
    <mergeCell ref="B228:F228"/>
    <mergeCell ref="G228:I228"/>
    <mergeCell ref="N248:P248"/>
    <mergeCell ref="N249:P249"/>
    <mergeCell ref="J228:L228"/>
    <mergeCell ref="P232:R232"/>
    <mergeCell ref="B231:F231"/>
    <mergeCell ref="G231:I231"/>
    <mergeCell ref="J231:L231"/>
    <mergeCell ref="M231:O231"/>
    <mergeCell ref="P231:R231"/>
    <mergeCell ref="B230:F230"/>
    <mergeCell ref="G230:I230"/>
    <mergeCell ref="J230:L230"/>
    <mergeCell ref="M230:O230"/>
    <mergeCell ref="P230:R230"/>
    <mergeCell ref="B238:F238"/>
    <mergeCell ref="G238:I238"/>
    <mergeCell ref="J238:L238"/>
    <mergeCell ref="E248:G248"/>
    <mergeCell ref="E249:G249"/>
    <mergeCell ref="H248:J248"/>
    <mergeCell ref="H249:J249"/>
    <mergeCell ref="B232:F232"/>
    <mergeCell ref="G232:I232"/>
    <mergeCell ref="J232:L232"/>
    <mergeCell ref="M232:O232"/>
    <mergeCell ref="M228:P228"/>
    <mergeCell ref="M238:P238"/>
    <mergeCell ref="Q466:R466"/>
    <mergeCell ref="S466:U466"/>
    <mergeCell ref="N497:P497"/>
    <mergeCell ref="D480:E480"/>
    <mergeCell ref="F480:G480"/>
    <mergeCell ref="H480:I480"/>
    <mergeCell ref="D495:E495"/>
    <mergeCell ref="F495:G495"/>
    <mergeCell ref="H495:I495"/>
    <mergeCell ref="J495:K495"/>
    <mergeCell ref="K250:M250"/>
    <mergeCell ref="K251:M251"/>
    <mergeCell ref="K252:M252"/>
    <mergeCell ref="E256:F256"/>
    <mergeCell ref="E257:F257"/>
    <mergeCell ref="E277:F277"/>
    <mergeCell ref="G256:H256"/>
    <mergeCell ref="G257:H257"/>
    <mergeCell ref="G277:H277"/>
    <mergeCell ref="I256:K256"/>
    <mergeCell ref="B251:D251"/>
    <mergeCell ref="B252:D252"/>
    <mergeCell ref="N250:P250"/>
    <mergeCell ref="N251:P251"/>
    <mergeCell ref="N252:P252"/>
    <mergeCell ref="D320:H320"/>
    <mergeCell ref="D321:H321"/>
    <mergeCell ref="D322:H322"/>
    <mergeCell ref="I305:J305"/>
    <mergeCell ref="K305:L305"/>
    <mergeCell ref="M305:N305"/>
    <mergeCell ref="O305:P305"/>
    <mergeCell ref="N129:P130"/>
    <mergeCell ref="H179:I179"/>
    <mergeCell ref="H151:J151"/>
    <mergeCell ref="H187:I187"/>
    <mergeCell ref="L173:N173"/>
    <mergeCell ref="L174:N174"/>
    <mergeCell ref="L175:N175"/>
    <mergeCell ref="N125:P125"/>
    <mergeCell ref="K132:M132"/>
    <mergeCell ref="N132:P132"/>
    <mergeCell ref="K147:M147"/>
    <mergeCell ref="N147:P147"/>
    <mergeCell ref="J170:K171"/>
    <mergeCell ref="J176:K177"/>
    <mergeCell ref="J480:K480"/>
    <mergeCell ref="I466:J466"/>
    <mergeCell ref="K466:L466"/>
    <mergeCell ref="M466:N466"/>
    <mergeCell ref="O466:P466"/>
    <mergeCell ref="M296:N296"/>
    <mergeCell ref="O296:P296"/>
    <mergeCell ref="I303:J303"/>
    <mergeCell ref="K303:L303"/>
    <mergeCell ref="I304:J304"/>
    <mergeCell ref="G436:I436"/>
    <mergeCell ref="J436:L436"/>
    <mergeCell ref="D324:H324"/>
    <mergeCell ref="D325:H325"/>
    <mergeCell ref="D326:H326"/>
    <mergeCell ref="D327:H327"/>
    <mergeCell ref="D328:H328"/>
    <mergeCell ref="D329:H329"/>
    <mergeCell ref="N212:P212"/>
    <mergeCell ref="N224:P224"/>
    <mergeCell ref="N236:P236"/>
    <mergeCell ref="N254:P254"/>
    <mergeCell ref="N281:P281"/>
    <mergeCell ref="N283:P283"/>
    <mergeCell ref="N309:P309"/>
    <mergeCell ref="N333:P333"/>
    <mergeCell ref="N335:P335"/>
    <mergeCell ref="N346:P346"/>
    <mergeCell ref="N401:P401"/>
    <mergeCell ref="K426:P426"/>
    <mergeCell ref="I257:K257"/>
    <mergeCell ref="I277:K277"/>
    <mergeCell ref="L256:M256"/>
    <mergeCell ref="L257:M257"/>
    <mergeCell ref="L277:M277"/>
    <mergeCell ref="N256:P256"/>
    <mergeCell ref="N257:P257"/>
    <mergeCell ref="K248:M248"/>
    <mergeCell ref="G244:I244"/>
    <mergeCell ref="J244:L244"/>
    <mergeCell ref="M244:O244"/>
    <mergeCell ref="P244:R244"/>
    <mergeCell ref="M304:N304"/>
    <mergeCell ref="O304:P304"/>
    <mergeCell ref="I301:J301"/>
    <mergeCell ref="K301:L301"/>
    <mergeCell ref="M301:N301"/>
    <mergeCell ref="O301:P301"/>
    <mergeCell ref="I302:J302"/>
    <mergeCell ref="K302:L302"/>
    <mergeCell ref="Q550:S550"/>
    <mergeCell ref="B520:C520"/>
    <mergeCell ref="D520:E520"/>
    <mergeCell ref="N517:P517"/>
    <mergeCell ref="N548:P548"/>
    <mergeCell ref="N569:P569"/>
    <mergeCell ref="N12:P12"/>
    <mergeCell ref="N14:P14"/>
    <mergeCell ref="N16:P16"/>
    <mergeCell ref="N20:P20"/>
    <mergeCell ref="N29:P29"/>
    <mergeCell ref="N31:P31"/>
    <mergeCell ref="N33:P33"/>
    <mergeCell ref="N35:P35"/>
    <mergeCell ref="N37:P37"/>
    <mergeCell ref="N39:P39"/>
    <mergeCell ref="N42:P42"/>
    <mergeCell ref="N45:P45"/>
    <mergeCell ref="N58:P58"/>
    <mergeCell ref="N65:P65"/>
    <mergeCell ref="N67:P67"/>
    <mergeCell ref="N71:P71"/>
    <mergeCell ref="N73:P73"/>
    <mergeCell ref="N60:P60"/>
    <mergeCell ref="N61:P61"/>
    <mergeCell ref="N63:P63"/>
    <mergeCell ref="N69:P69"/>
    <mergeCell ref="N127:P127"/>
    <mergeCell ref="N141:P141"/>
    <mergeCell ref="N194:P194"/>
    <mergeCell ref="N196:P196"/>
    <mergeCell ref="N206:P206"/>
    <mergeCell ref="H572:J572"/>
    <mergeCell ref="K572:M572"/>
    <mergeCell ref="N572:P572"/>
    <mergeCell ref="Q572:S572"/>
    <mergeCell ref="B551:D551"/>
    <mergeCell ref="E551:G551"/>
    <mergeCell ref="H551:J551"/>
    <mergeCell ref="K551:M551"/>
    <mergeCell ref="N551:P551"/>
    <mergeCell ref="Q551:S551"/>
    <mergeCell ref="B571:D571"/>
    <mergeCell ref="E571:G571"/>
    <mergeCell ref="H571:J571"/>
    <mergeCell ref="K571:M571"/>
    <mergeCell ref="N571:P571"/>
    <mergeCell ref="Q571:S571"/>
    <mergeCell ref="E564:G564"/>
    <mergeCell ref="E565:G565"/>
    <mergeCell ref="H564:J564"/>
    <mergeCell ref="H565:J565"/>
    <mergeCell ref="K555:M555"/>
    <mergeCell ref="K556:M556"/>
    <mergeCell ref="K557:M557"/>
    <mergeCell ref="K558:M558"/>
    <mergeCell ref="K559:M559"/>
    <mergeCell ref="K560:M560"/>
    <mergeCell ref="K561:M561"/>
    <mergeCell ref="K562:M562"/>
    <mergeCell ref="K563:M563"/>
    <mergeCell ref="K564:M564"/>
    <mergeCell ref="K565:M565"/>
    <mergeCell ref="N552:P552"/>
    <mergeCell ref="Q520:R520"/>
    <mergeCell ref="B535:C535"/>
    <mergeCell ref="D535:E535"/>
    <mergeCell ref="F535:G535"/>
    <mergeCell ref="H535:I535"/>
    <mergeCell ref="J535:K535"/>
    <mergeCell ref="L535:N535"/>
    <mergeCell ref="O535:P535"/>
    <mergeCell ref="Q535:R535"/>
    <mergeCell ref="B519:C519"/>
    <mergeCell ref="D519:E519"/>
    <mergeCell ref="F519:G519"/>
    <mergeCell ref="H519:I519"/>
    <mergeCell ref="J519:K519"/>
    <mergeCell ref="L519:N519"/>
    <mergeCell ref="O519:P519"/>
    <mergeCell ref="Q519:R519"/>
    <mergeCell ref="L521:N521"/>
    <mergeCell ref="L522:N522"/>
    <mergeCell ref="L523:N523"/>
    <mergeCell ref="L524:N524"/>
    <mergeCell ref="L525:N525"/>
    <mergeCell ref="L526:N526"/>
    <mergeCell ref="L527:N527"/>
    <mergeCell ref="L528:N528"/>
    <mergeCell ref="L529:N529"/>
    <mergeCell ref="L530:N530"/>
    <mergeCell ref="L531:N531"/>
    <mergeCell ref="L532:N532"/>
    <mergeCell ref="L533:N533"/>
    <mergeCell ref="L534:N534"/>
    <mergeCell ref="O521:P521"/>
    <mergeCell ref="B515:C515"/>
    <mergeCell ref="D515:E515"/>
    <mergeCell ref="F515:G515"/>
    <mergeCell ref="H515:I515"/>
    <mergeCell ref="J515:K515"/>
    <mergeCell ref="L515:N515"/>
    <mergeCell ref="O515:P515"/>
    <mergeCell ref="Q515:R515"/>
    <mergeCell ref="B500:C500"/>
    <mergeCell ref="D500:E500"/>
    <mergeCell ref="F500:G500"/>
    <mergeCell ref="H500:I500"/>
    <mergeCell ref="J500:K500"/>
    <mergeCell ref="L500:N500"/>
    <mergeCell ref="O500:P500"/>
    <mergeCell ref="Q500:R500"/>
    <mergeCell ref="L480:N480"/>
    <mergeCell ref="L495:N495"/>
    <mergeCell ref="O480:P480"/>
    <mergeCell ref="Q480:R480"/>
    <mergeCell ref="O495:P495"/>
    <mergeCell ref="Q495:R495"/>
    <mergeCell ref="B499:C499"/>
    <mergeCell ref="D499:E499"/>
    <mergeCell ref="F499:G499"/>
    <mergeCell ref="H499:I499"/>
    <mergeCell ref="J499:K499"/>
    <mergeCell ref="L499:N499"/>
    <mergeCell ref="O499:P499"/>
    <mergeCell ref="Q499:R499"/>
    <mergeCell ref="B480:C480"/>
    <mergeCell ref="B495:C495"/>
    <mergeCell ref="Y466:AA466"/>
    <mergeCell ref="B479:C479"/>
    <mergeCell ref="D479:E479"/>
    <mergeCell ref="F479:G479"/>
    <mergeCell ref="H479:I479"/>
    <mergeCell ref="J479:K479"/>
    <mergeCell ref="O479:P479"/>
    <mergeCell ref="Q479:R479"/>
    <mergeCell ref="L479:N479"/>
    <mergeCell ref="B464:C465"/>
    <mergeCell ref="D464:F465"/>
    <mergeCell ref="N477:P477"/>
    <mergeCell ref="G464:L464"/>
    <mergeCell ref="G465:H465"/>
    <mergeCell ref="B445:C446"/>
    <mergeCell ref="B447:C447"/>
    <mergeCell ref="D445:F446"/>
    <mergeCell ref="D447:F447"/>
    <mergeCell ref="K445:P445"/>
    <mergeCell ref="K446:M446"/>
    <mergeCell ref="N446:P446"/>
    <mergeCell ref="K447:M447"/>
    <mergeCell ref="N447:P447"/>
    <mergeCell ref="I465:J465"/>
    <mergeCell ref="K465:L465"/>
    <mergeCell ref="M464:R464"/>
    <mergeCell ref="M465:N465"/>
    <mergeCell ref="O465:P465"/>
    <mergeCell ref="Q465:R465"/>
    <mergeCell ref="B466:C466"/>
    <mergeCell ref="D466:F466"/>
    <mergeCell ref="G466:H466"/>
    <mergeCell ref="J26:M26"/>
    <mergeCell ref="J27:M27"/>
    <mergeCell ref="J24:M24"/>
    <mergeCell ref="J25:M25"/>
    <mergeCell ref="B42:I43"/>
    <mergeCell ref="B45:J47"/>
    <mergeCell ref="B39:G40"/>
    <mergeCell ref="J23:M23"/>
    <mergeCell ref="B23:E23"/>
    <mergeCell ref="B24:E24"/>
    <mergeCell ref="B25:E25"/>
    <mergeCell ref="B26:E26"/>
    <mergeCell ref="B27:E27"/>
    <mergeCell ref="B56:C56"/>
    <mergeCell ref="D56:F56"/>
    <mergeCell ref="B60:E60"/>
    <mergeCell ref="F60:I60"/>
    <mergeCell ref="J60:M60"/>
    <mergeCell ref="B55:C55"/>
    <mergeCell ref="D55:F55"/>
    <mergeCell ref="F26:I26"/>
    <mergeCell ref="F27:I27"/>
    <mergeCell ref="B61:E61"/>
    <mergeCell ref="F61:I61"/>
    <mergeCell ref="J61:M61"/>
    <mergeCell ref="E125:G125"/>
    <mergeCell ref="H125:J125"/>
    <mergeCell ref="K125:M125"/>
    <mergeCell ref="H132:J132"/>
    <mergeCell ref="E129:G130"/>
    <mergeCell ref="F23:I23"/>
    <mergeCell ref="F24:I24"/>
    <mergeCell ref="F25:I25"/>
    <mergeCell ref="R82:T82"/>
    <mergeCell ref="B83:C83"/>
    <mergeCell ref="D83:F83"/>
    <mergeCell ref="K83:M83"/>
    <mergeCell ref="R83:T83"/>
    <mergeCell ref="G82:J82"/>
    <mergeCell ref="G83:J83"/>
    <mergeCell ref="B76:L76"/>
    <mergeCell ref="B82:C82"/>
    <mergeCell ref="D82:F82"/>
    <mergeCell ref="K82:M82"/>
    <mergeCell ref="P103:R103"/>
    <mergeCell ref="D104:F104"/>
    <mergeCell ref="G104:I104"/>
    <mergeCell ref="J104:L104"/>
    <mergeCell ref="M104:O104"/>
    <mergeCell ref="P104:R104"/>
    <mergeCell ref="B103:C103"/>
    <mergeCell ref="D103:F103"/>
    <mergeCell ref="G103:I103"/>
    <mergeCell ref="J103:L103"/>
    <mergeCell ref="M103:O103"/>
    <mergeCell ref="B104:C104"/>
    <mergeCell ref="N80:P80"/>
    <mergeCell ref="N101:P101"/>
    <mergeCell ref="L156:N157"/>
    <mergeCell ref="O156:Q157"/>
    <mergeCell ref="B131:D131"/>
    <mergeCell ref="E131:G131"/>
    <mergeCell ref="H131:J131"/>
    <mergeCell ref="K131:M131"/>
    <mergeCell ref="N131:P131"/>
    <mergeCell ref="H137:J137"/>
    <mergeCell ref="K137:M137"/>
    <mergeCell ref="N137:P137"/>
    <mergeCell ref="B133:D133"/>
    <mergeCell ref="E133:G133"/>
    <mergeCell ref="H133:J133"/>
    <mergeCell ref="K133:M133"/>
    <mergeCell ref="N133:P133"/>
    <mergeCell ref="N123:P123"/>
    <mergeCell ref="B124:D124"/>
    <mergeCell ref="E124:G124"/>
    <mergeCell ref="H124:J124"/>
    <mergeCell ref="K124:M124"/>
    <mergeCell ref="N124:P124"/>
    <mergeCell ref="B123:D123"/>
    <mergeCell ref="E123:G123"/>
    <mergeCell ref="H123:J123"/>
    <mergeCell ref="K123:M123"/>
    <mergeCell ref="B129:D129"/>
    <mergeCell ref="H129:J130"/>
    <mergeCell ref="K129:M130"/>
    <mergeCell ref="B151:G151"/>
    <mergeCell ref="B125:D125"/>
    <mergeCell ref="E137:G137"/>
    <mergeCell ref="B130:D130"/>
    <mergeCell ref="B152:G152"/>
    <mergeCell ref="H152:J152"/>
    <mergeCell ref="B147:D147"/>
    <mergeCell ref="E147:G147"/>
    <mergeCell ref="H147:J147"/>
    <mergeCell ref="B184:E184"/>
    <mergeCell ref="F173:G173"/>
    <mergeCell ref="F174:G174"/>
    <mergeCell ref="F175:G175"/>
    <mergeCell ref="F178:G178"/>
    <mergeCell ref="F179:G179"/>
    <mergeCell ref="B180:E180"/>
    <mergeCell ref="B158:E158"/>
    <mergeCell ref="B160:E160"/>
    <mergeCell ref="B161:E161"/>
    <mergeCell ref="B162:E162"/>
    <mergeCell ref="B156:E157"/>
    <mergeCell ref="B163:E163"/>
    <mergeCell ref="B164:E164"/>
    <mergeCell ref="B165:E165"/>
    <mergeCell ref="B166:E166"/>
    <mergeCell ref="B167:E167"/>
    <mergeCell ref="B172:E172"/>
    <mergeCell ref="B173:E173"/>
    <mergeCell ref="J167:K167"/>
    <mergeCell ref="H164:I164"/>
    <mergeCell ref="H183:I183"/>
    <mergeCell ref="H184:I185"/>
    <mergeCell ref="B143:D143"/>
    <mergeCell ref="B139:D139"/>
    <mergeCell ref="E139:G139"/>
    <mergeCell ref="H139:J139"/>
    <mergeCell ref="K139:M139"/>
    <mergeCell ref="N139:P139"/>
    <mergeCell ref="B138:D138"/>
    <mergeCell ref="E138:G138"/>
    <mergeCell ref="H138:J138"/>
    <mergeCell ref="K138:M138"/>
    <mergeCell ref="N138:P138"/>
    <mergeCell ref="H143:J144"/>
    <mergeCell ref="K143:M144"/>
    <mergeCell ref="N143:P144"/>
    <mergeCell ref="B132:D132"/>
    <mergeCell ref="E132:G132"/>
    <mergeCell ref="B146:D146"/>
    <mergeCell ref="E146:G146"/>
    <mergeCell ref="B137:D137"/>
    <mergeCell ref="B144:D144"/>
    <mergeCell ref="E143:G144"/>
    <mergeCell ref="H146:J146"/>
    <mergeCell ref="K146:M146"/>
    <mergeCell ref="N146:P146"/>
    <mergeCell ref="B145:D145"/>
    <mergeCell ref="E145:G145"/>
    <mergeCell ref="H145:J145"/>
    <mergeCell ref="K145:M145"/>
    <mergeCell ref="N145:P145"/>
    <mergeCell ref="B188:E188"/>
    <mergeCell ref="B181:E181"/>
    <mergeCell ref="B182:E182"/>
    <mergeCell ref="B183:E183"/>
    <mergeCell ref="R156:T157"/>
    <mergeCell ref="F156:K156"/>
    <mergeCell ref="F157:G157"/>
    <mergeCell ref="H157:I157"/>
    <mergeCell ref="J157:K157"/>
    <mergeCell ref="H165:I165"/>
    <mergeCell ref="H166:I166"/>
    <mergeCell ref="H167:I167"/>
    <mergeCell ref="H158:I158"/>
    <mergeCell ref="H159:I159"/>
    <mergeCell ref="H160:I160"/>
    <mergeCell ref="H161:I161"/>
    <mergeCell ref="H162:I162"/>
    <mergeCell ref="F188:G188"/>
    <mergeCell ref="F181:G181"/>
    <mergeCell ref="F182:G182"/>
    <mergeCell ref="F170:G171"/>
    <mergeCell ref="F176:G177"/>
    <mergeCell ref="J181:K181"/>
    <mergeCell ref="J182:K182"/>
    <mergeCell ref="J158:K158"/>
    <mergeCell ref="J159:K159"/>
    <mergeCell ref="L163:N163"/>
    <mergeCell ref="H168:I168"/>
    <mergeCell ref="H169:I169"/>
    <mergeCell ref="H186:I186"/>
    <mergeCell ref="L164:N164"/>
    <mergeCell ref="B185:E185"/>
    <mergeCell ref="B192:E192"/>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2:G172"/>
    <mergeCell ref="B190:E190"/>
    <mergeCell ref="B191:E191"/>
    <mergeCell ref="B171:E171"/>
    <mergeCell ref="B189:E189"/>
    <mergeCell ref="B177:E177"/>
    <mergeCell ref="F189:G189"/>
    <mergeCell ref="B159:E159"/>
    <mergeCell ref="F180:G180"/>
    <mergeCell ref="B174:E174"/>
    <mergeCell ref="B175:E175"/>
    <mergeCell ref="B176:E176"/>
    <mergeCell ref="B178:E178"/>
    <mergeCell ref="B179:E179"/>
    <mergeCell ref="B168:E168"/>
    <mergeCell ref="B169:E169"/>
    <mergeCell ref="B170:E170"/>
    <mergeCell ref="B186:E186"/>
    <mergeCell ref="B187:E187"/>
    <mergeCell ref="L176:N177"/>
    <mergeCell ref="L158:N158"/>
    <mergeCell ref="L159:N159"/>
    <mergeCell ref="L160:N160"/>
    <mergeCell ref="L161:N161"/>
    <mergeCell ref="L162:N162"/>
    <mergeCell ref="F192:G192"/>
    <mergeCell ref="F190:G191"/>
    <mergeCell ref="F183:G183"/>
    <mergeCell ref="F186:G186"/>
    <mergeCell ref="F187:G187"/>
    <mergeCell ref="F184:G185"/>
    <mergeCell ref="J188:K188"/>
    <mergeCell ref="J160:K160"/>
    <mergeCell ref="J161:K161"/>
    <mergeCell ref="J162:K162"/>
    <mergeCell ref="H172:I172"/>
    <mergeCell ref="H170:I171"/>
    <mergeCell ref="H176:I177"/>
    <mergeCell ref="J173:K173"/>
    <mergeCell ref="J174:K174"/>
    <mergeCell ref="J175:K175"/>
    <mergeCell ref="J168:K168"/>
    <mergeCell ref="J169:K169"/>
    <mergeCell ref="H188:I188"/>
    <mergeCell ref="H163:I163"/>
    <mergeCell ref="H173:I173"/>
    <mergeCell ref="H174:I174"/>
    <mergeCell ref="H175:I175"/>
    <mergeCell ref="L165:N165"/>
    <mergeCell ref="H178:I178"/>
    <mergeCell ref="O158:Q158"/>
    <mergeCell ref="O159:Q159"/>
    <mergeCell ref="O160:Q160"/>
    <mergeCell ref="O161:Q161"/>
    <mergeCell ref="O162:Q162"/>
    <mergeCell ref="R158:T158"/>
    <mergeCell ref="R159:T159"/>
    <mergeCell ref="R160:T160"/>
    <mergeCell ref="R161:T161"/>
    <mergeCell ref="O169:Q169"/>
    <mergeCell ref="R168:T168"/>
    <mergeCell ref="R169:T169"/>
    <mergeCell ref="R163:T163"/>
    <mergeCell ref="R164:T164"/>
    <mergeCell ref="R165:T165"/>
    <mergeCell ref="R166:T166"/>
    <mergeCell ref="R167:T167"/>
    <mergeCell ref="R173:T173"/>
    <mergeCell ref="R174:T174"/>
    <mergeCell ref="R175:T175"/>
    <mergeCell ref="R176:T177"/>
    <mergeCell ref="O163:Q163"/>
    <mergeCell ref="O164:Q164"/>
    <mergeCell ref="O165:Q165"/>
    <mergeCell ref="O166:Q166"/>
    <mergeCell ref="O167:Q167"/>
    <mergeCell ref="R170:T171"/>
    <mergeCell ref="R172:T172"/>
    <mergeCell ref="L186:N186"/>
    <mergeCell ref="L187:N187"/>
    <mergeCell ref="L184:N185"/>
    <mergeCell ref="L178:N178"/>
    <mergeCell ref="J172:K172"/>
    <mergeCell ref="L168:N168"/>
    <mergeCell ref="L169:N169"/>
    <mergeCell ref="L172:N172"/>
    <mergeCell ref="L170:N171"/>
    <mergeCell ref="J163:K163"/>
    <mergeCell ref="J164:K164"/>
    <mergeCell ref="L166:N166"/>
    <mergeCell ref="L167:N167"/>
    <mergeCell ref="O176:Q177"/>
    <mergeCell ref="O172:Q172"/>
    <mergeCell ref="O170:Q171"/>
    <mergeCell ref="J165:K165"/>
    <mergeCell ref="J166:K166"/>
    <mergeCell ref="O173:Q173"/>
    <mergeCell ref="O174:Q174"/>
    <mergeCell ref="O175:Q175"/>
    <mergeCell ref="R188:T188"/>
    <mergeCell ref="R189:T189"/>
    <mergeCell ref="R192:T192"/>
    <mergeCell ref="R190:T191"/>
    <mergeCell ref="R183:T183"/>
    <mergeCell ref="R186:T186"/>
    <mergeCell ref="R187:T187"/>
    <mergeCell ref="R184:T185"/>
    <mergeCell ref="R178:T178"/>
    <mergeCell ref="R179:T179"/>
    <mergeCell ref="R180:T180"/>
    <mergeCell ref="R181:T181"/>
    <mergeCell ref="R182:T182"/>
    <mergeCell ref="L179:N179"/>
    <mergeCell ref="L180:N180"/>
    <mergeCell ref="L181:N181"/>
    <mergeCell ref="L182:N182"/>
    <mergeCell ref="O181:Q181"/>
    <mergeCell ref="O182:Q182"/>
    <mergeCell ref="L188:N188"/>
    <mergeCell ref="L189:N189"/>
    <mergeCell ref="L192:N192"/>
    <mergeCell ref="L190:N191"/>
    <mergeCell ref="L183:N183"/>
    <mergeCell ref="B198:D199"/>
    <mergeCell ref="E198:J198"/>
    <mergeCell ref="E199:G199"/>
    <mergeCell ref="H199:J199"/>
    <mergeCell ref="K198:P198"/>
    <mergeCell ref="O188:Q188"/>
    <mergeCell ref="O189:Q189"/>
    <mergeCell ref="O192:Q192"/>
    <mergeCell ref="O190:Q191"/>
    <mergeCell ref="O183:Q183"/>
    <mergeCell ref="O186:Q186"/>
    <mergeCell ref="O187:Q187"/>
    <mergeCell ref="O184:Q185"/>
    <mergeCell ref="O178:Q178"/>
    <mergeCell ref="O179:Q179"/>
    <mergeCell ref="O180:Q180"/>
    <mergeCell ref="J189:K189"/>
    <mergeCell ref="J192:K192"/>
    <mergeCell ref="J190:K191"/>
    <mergeCell ref="H189:I189"/>
    <mergeCell ref="J183:K183"/>
    <mergeCell ref="J186:K186"/>
    <mergeCell ref="J187:K187"/>
    <mergeCell ref="J184:K185"/>
    <mergeCell ref="J178:K178"/>
    <mergeCell ref="J179:K179"/>
    <mergeCell ref="J180:K180"/>
    <mergeCell ref="H180:I180"/>
    <mergeCell ref="H181:I181"/>
    <mergeCell ref="H182:I182"/>
    <mergeCell ref="H192:I192"/>
    <mergeCell ref="H190:I191"/>
    <mergeCell ref="E200:G200"/>
    <mergeCell ref="H200:J200"/>
    <mergeCell ref="B218:F218"/>
    <mergeCell ref="G218:I218"/>
    <mergeCell ref="J218:L218"/>
    <mergeCell ref="M218:O218"/>
    <mergeCell ref="P218:R218"/>
    <mergeCell ref="B215:F215"/>
    <mergeCell ref="G215:I215"/>
    <mergeCell ref="J215:L215"/>
    <mergeCell ref="B216:F216"/>
    <mergeCell ref="G216:I216"/>
    <mergeCell ref="J216:L216"/>
    <mergeCell ref="B200:D200"/>
    <mergeCell ref="K200:M200"/>
    <mergeCell ref="N200:P200"/>
    <mergeCell ref="B227:F227"/>
    <mergeCell ref="G227:I227"/>
    <mergeCell ref="J227:L227"/>
    <mergeCell ref="M214:P214"/>
    <mergeCell ref="M215:P215"/>
    <mergeCell ref="M216:P216"/>
    <mergeCell ref="M226:P226"/>
    <mergeCell ref="M227:P227"/>
    <mergeCell ref="B226:F226"/>
    <mergeCell ref="G226:I226"/>
    <mergeCell ref="J226:L226"/>
    <mergeCell ref="M219:O219"/>
    <mergeCell ref="J220:L220"/>
    <mergeCell ref="M220:O220"/>
    <mergeCell ref="P219:R219"/>
    <mergeCell ref="P220:R220"/>
    <mergeCell ref="B256:D256"/>
    <mergeCell ref="B257:D257"/>
    <mergeCell ref="B277:D277"/>
    <mergeCell ref="I290:J290"/>
    <mergeCell ref="M289:P289"/>
    <mergeCell ref="K290:L290"/>
    <mergeCell ref="M290:N290"/>
    <mergeCell ref="O290:P290"/>
    <mergeCell ref="I289:L289"/>
    <mergeCell ref="B289:C290"/>
    <mergeCell ref="N277:P277"/>
    <mergeCell ref="E250:G250"/>
    <mergeCell ref="E251:G251"/>
    <mergeCell ref="E252:G252"/>
    <mergeCell ref="H250:J250"/>
    <mergeCell ref="H251:J251"/>
    <mergeCell ref="H252:J252"/>
    <mergeCell ref="I258:K258"/>
    <mergeCell ref="I259:K259"/>
    <mergeCell ref="I260:K260"/>
    <mergeCell ref="I261:K261"/>
    <mergeCell ref="I262:K262"/>
    <mergeCell ref="B250:D250"/>
    <mergeCell ref="I269:K269"/>
    <mergeCell ref="I270:K270"/>
    <mergeCell ref="I271:K271"/>
    <mergeCell ref="I272:K272"/>
    <mergeCell ref="I273:K273"/>
    <mergeCell ref="I274:K274"/>
    <mergeCell ref="I275:K275"/>
    <mergeCell ref="I276:K276"/>
    <mergeCell ref="L258:M258"/>
    <mergeCell ref="O306:P306"/>
    <mergeCell ref="I315:J315"/>
    <mergeCell ref="K315:L315"/>
    <mergeCell ref="M315:N315"/>
    <mergeCell ref="O315:P315"/>
    <mergeCell ref="I313:L313"/>
    <mergeCell ref="M313:P313"/>
    <mergeCell ref="I314:J314"/>
    <mergeCell ref="K314:L314"/>
    <mergeCell ref="M314:N314"/>
    <mergeCell ref="O314:P314"/>
    <mergeCell ref="O316:P316"/>
    <mergeCell ref="B317:C317"/>
    <mergeCell ref="I317:J317"/>
    <mergeCell ref="K317:L317"/>
    <mergeCell ref="M317:N317"/>
    <mergeCell ref="O317:P317"/>
    <mergeCell ref="B316:C316"/>
    <mergeCell ref="I316:J316"/>
    <mergeCell ref="K316:L316"/>
    <mergeCell ref="M316:N316"/>
    <mergeCell ref="B315:C315"/>
    <mergeCell ref="B313:C314"/>
    <mergeCell ref="B306:C306"/>
    <mergeCell ref="B307:C307"/>
    <mergeCell ref="I307:J307"/>
    <mergeCell ref="K307:L307"/>
    <mergeCell ref="M307:N307"/>
    <mergeCell ref="O307:P307"/>
    <mergeCell ref="I306:J306"/>
    <mergeCell ref="K306:L306"/>
    <mergeCell ref="M306:N306"/>
    <mergeCell ref="O318:P318"/>
    <mergeCell ref="B319:C319"/>
    <mergeCell ref="I319:J319"/>
    <mergeCell ref="K319:L319"/>
    <mergeCell ref="M319:N319"/>
    <mergeCell ref="O319:P319"/>
    <mergeCell ref="B318:C318"/>
    <mergeCell ref="I318:J318"/>
    <mergeCell ref="K318:L318"/>
    <mergeCell ref="M318:N318"/>
    <mergeCell ref="D318:H318"/>
    <mergeCell ref="D319:H319"/>
    <mergeCell ref="D313:H314"/>
    <mergeCell ref="D315:H315"/>
    <mergeCell ref="D316:H316"/>
    <mergeCell ref="D317:H317"/>
    <mergeCell ref="O320:P320"/>
    <mergeCell ref="I321:J321"/>
    <mergeCell ref="K321:L321"/>
    <mergeCell ref="M321:N321"/>
    <mergeCell ref="O321:P321"/>
    <mergeCell ref="B320:C320"/>
    <mergeCell ref="I320:J320"/>
    <mergeCell ref="K320:L320"/>
    <mergeCell ref="M320:N320"/>
    <mergeCell ref="B348:D348"/>
    <mergeCell ref="E348:G348"/>
    <mergeCell ref="O322:P322"/>
    <mergeCell ref="B323:C323"/>
    <mergeCell ref="I323:J323"/>
    <mergeCell ref="K323:L323"/>
    <mergeCell ref="M323:N323"/>
    <mergeCell ref="O323:P323"/>
    <mergeCell ref="B322:C322"/>
    <mergeCell ref="I322:J322"/>
    <mergeCell ref="K322:L322"/>
    <mergeCell ref="M322:N322"/>
    <mergeCell ref="O324:P324"/>
    <mergeCell ref="B325:C325"/>
    <mergeCell ref="I325:J325"/>
    <mergeCell ref="K325:L325"/>
    <mergeCell ref="M325:N325"/>
    <mergeCell ref="O325:P325"/>
    <mergeCell ref="B324:C324"/>
    <mergeCell ref="I324:J324"/>
    <mergeCell ref="K324:L324"/>
    <mergeCell ref="M324:N324"/>
    <mergeCell ref="O326:P326"/>
    <mergeCell ref="B327:C327"/>
    <mergeCell ref="I327:J327"/>
    <mergeCell ref="K327:L327"/>
    <mergeCell ref="M327:N327"/>
    <mergeCell ref="O327:P327"/>
    <mergeCell ref="B326:C326"/>
    <mergeCell ref="I326:J326"/>
    <mergeCell ref="K326:L326"/>
    <mergeCell ref="M326:N326"/>
    <mergeCell ref="O328:P328"/>
    <mergeCell ref="B329:C329"/>
    <mergeCell ref="I329:J329"/>
    <mergeCell ref="K329:L329"/>
    <mergeCell ref="M329:N329"/>
    <mergeCell ref="O329:P329"/>
    <mergeCell ref="B328:C328"/>
    <mergeCell ref="I328:J328"/>
    <mergeCell ref="K328:L328"/>
    <mergeCell ref="M328:N328"/>
    <mergeCell ref="M330:N330"/>
    <mergeCell ref="O330:P330"/>
    <mergeCell ref="B331:C331"/>
    <mergeCell ref="I331:J331"/>
    <mergeCell ref="K331:L331"/>
    <mergeCell ref="M331:N331"/>
    <mergeCell ref="O331:P331"/>
    <mergeCell ref="B330:C330"/>
    <mergeCell ref="I330:J330"/>
    <mergeCell ref="K330:L330"/>
    <mergeCell ref="B340:C340"/>
    <mergeCell ref="B341:C341"/>
    <mergeCell ref="B342:C342"/>
    <mergeCell ref="B343:C343"/>
    <mergeCell ref="N349:P349"/>
    <mergeCell ref="B344:C344"/>
    <mergeCell ref="B339:C339"/>
    <mergeCell ref="D339:F339"/>
    <mergeCell ref="N348:P348"/>
    <mergeCell ref="K349:M349"/>
    <mergeCell ref="D340:F340"/>
    <mergeCell ref="D341:F341"/>
    <mergeCell ref="D342:F342"/>
    <mergeCell ref="D343:F343"/>
    <mergeCell ref="D344:F344"/>
    <mergeCell ref="B349:D349"/>
    <mergeCell ref="E349:G349"/>
    <mergeCell ref="H349:J349"/>
    <mergeCell ref="G344:H344"/>
    <mergeCell ref="G339:H339"/>
    <mergeCell ref="G340:H340"/>
    <mergeCell ref="G341:H341"/>
    <mergeCell ref="L418:O418"/>
    <mergeCell ref="P418:S418"/>
    <mergeCell ref="B417:D417"/>
    <mergeCell ref="E417:G417"/>
    <mergeCell ref="H417:K417"/>
    <mergeCell ref="L417:O417"/>
    <mergeCell ref="B406:D406"/>
    <mergeCell ref="E406:G406"/>
    <mergeCell ref="H406:J406"/>
    <mergeCell ref="K406:M406"/>
    <mergeCell ref="N406:P406"/>
    <mergeCell ref="B405:D405"/>
    <mergeCell ref="E405:G405"/>
    <mergeCell ref="H405:J405"/>
    <mergeCell ref="N415:P415"/>
    <mergeCell ref="E396:F396"/>
    <mergeCell ref="E397:F397"/>
    <mergeCell ref="E398:F398"/>
    <mergeCell ref="K398:L398"/>
    <mergeCell ref="N407:P407"/>
    <mergeCell ref="N408:P408"/>
    <mergeCell ref="N409:P409"/>
    <mergeCell ref="N410:P410"/>
    <mergeCell ref="N411:P411"/>
    <mergeCell ref="N412:P412"/>
    <mergeCell ref="N413:P413"/>
    <mergeCell ref="Q372:S372"/>
    <mergeCell ref="K199:M199"/>
    <mergeCell ref="N199:P199"/>
    <mergeCell ref="G395:H395"/>
    <mergeCell ref="I395:J395"/>
    <mergeCell ref="K395:L395"/>
    <mergeCell ref="O399:P399"/>
    <mergeCell ref="K397:L397"/>
    <mergeCell ref="M397:N397"/>
    <mergeCell ref="O396:P396"/>
    <mergeCell ref="M393:N393"/>
    <mergeCell ref="O393:P393"/>
    <mergeCell ref="G394:H394"/>
    <mergeCell ref="I394:J394"/>
    <mergeCell ref="I390:J390"/>
    <mergeCell ref="K390:L390"/>
    <mergeCell ref="M390:N390"/>
    <mergeCell ref="O390:P390"/>
    <mergeCell ref="G389:H389"/>
    <mergeCell ref="I389:J389"/>
    <mergeCell ref="K389:L389"/>
    <mergeCell ref="G391:H391"/>
    <mergeCell ref="I391:J391"/>
    <mergeCell ref="E378:G378"/>
    <mergeCell ref="H378:J378"/>
    <mergeCell ref="E379:G379"/>
    <mergeCell ref="H379:J379"/>
    <mergeCell ref="K391:L391"/>
    <mergeCell ref="I398:J398"/>
    <mergeCell ref="O397:P397"/>
    <mergeCell ref="G398:H398"/>
    <mergeCell ref="K394:L394"/>
    <mergeCell ref="M663:P663"/>
    <mergeCell ref="M394:N394"/>
    <mergeCell ref="M388:N388"/>
    <mergeCell ref="O388:P388"/>
    <mergeCell ref="E388:F388"/>
    <mergeCell ref="G388:H388"/>
    <mergeCell ref="I388:J388"/>
    <mergeCell ref="M389:N389"/>
    <mergeCell ref="O389:P389"/>
    <mergeCell ref="G390:H390"/>
    <mergeCell ref="E389:F389"/>
    <mergeCell ref="E390:F390"/>
    <mergeCell ref="K405:M405"/>
    <mergeCell ref="N405:P405"/>
    <mergeCell ref="G399:H399"/>
    <mergeCell ref="I399:J399"/>
    <mergeCell ref="K399:L399"/>
    <mergeCell ref="M399:N399"/>
    <mergeCell ref="K392:L392"/>
    <mergeCell ref="M392:N392"/>
    <mergeCell ref="O392:P392"/>
    <mergeCell ref="I397:J397"/>
    <mergeCell ref="N424:P424"/>
    <mergeCell ref="M398:N398"/>
    <mergeCell ref="O398:P398"/>
    <mergeCell ref="G397:H397"/>
    <mergeCell ref="N432:P432"/>
    <mergeCell ref="H426:J427"/>
    <mergeCell ref="E426:G427"/>
    <mergeCell ref="F520:G520"/>
    <mergeCell ref="H520:I520"/>
    <mergeCell ref="J520:K520"/>
    <mergeCell ref="M609:P609"/>
    <mergeCell ref="M645:P645"/>
    <mergeCell ref="M647:P647"/>
    <mergeCell ref="M649:P649"/>
    <mergeCell ref="M651:P651"/>
    <mergeCell ref="M655:P655"/>
    <mergeCell ref="E387:H387"/>
    <mergeCell ref="O395:P395"/>
    <mergeCell ref="G396:H396"/>
    <mergeCell ref="E399:F399"/>
    <mergeCell ref="K388:L388"/>
    <mergeCell ref="E391:F391"/>
    <mergeCell ref="E392:F392"/>
    <mergeCell ref="E393:F393"/>
    <mergeCell ref="E394:F394"/>
    <mergeCell ref="E395:F395"/>
    <mergeCell ref="M661:P661"/>
    <mergeCell ref="L520:N520"/>
    <mergeCell ref="O520:P520"/>
    <mergeCell ref="N590:P590"/>
    <mergeCell ref="K427:M427"/>
    <mergeCell ref="N427:P427"/>
    <mergeCell ref="E428:G428"/>
    <mergeCell ref="H428:J428"/>
    <mergeCell ref="K428:M428"/>
    <mergeCell ref="N428:P428"/>
    <mergeCell ref="B542:J542"/>
    <mergeCell ref="B550:D550"/>
    <mergeCell ref="E550:G550"/>
    <mergeCell ref="H550:J550"/>
    <mergeCell ref="K550:M550"/>
    <mergeCell ref="N550:P550"/>
    <mergeCell ref="I667:M667"/>
    <mergeCell ref="B668:D668"/>
    <mergeCell ref="M676:P676"/>
    <mergeCell ref="M681:P681"/>
    <mergeCell ref="M684:P684"/>
    <mergeCell ref="M690:P690"/>
    <mergeCell ref="M692:P692"/>
    <mergeCell ref="I396:J396"/>
    <mergeCell ref="K396:L396"/>
    <mergeCell ref="G342:H342"/>
    <mergeCell ref="G343:H343"/>
    <mergeCell ref="N82:Q82"/>
    <mergeCell ref="N83:Q83"/>
    <mergeCell ref="I387:L387"/>
    <mergeCell ref="O394:P394"/>
    <mergeCell ref="G393:H393"/>
    <mergeCell ref="I393:J393"/>
    <mergeCell ref="K393:L393"/>
    <mergeCell ref="O391:P391"/>
    <mergeCell ref="P417:S417"/>
    <mergeCell ref="M396:N396"/>
    <mergeCell ref="M395:N395"/>
    <mergeCell ref="M391:N391"/>
    <mergeCell ref="M387:P387"/>
    <mergeCell ref="Q348:S348"/>
    <mergeCell ref="Q349:S349"/>
    <mergeCell ref="B375:I376"/>
    <mergeCell ref="B378:D378"/>
    <mergeCell ref="B379:D379"/>
    <mergeCell ref="B387:D388"/>
    <mergeCell ref="K348:M348"/>
    <mergeCell ref="I608:L608"/>
  </mergeCells>
  <dataValidations count="140">
    <dataValidation type="custom" allowBlank="1" showInputMessage="1" showErrorMessage="1" errorTitle="Invalid Input" error="enter valid cin" sqref="Q12 B61:E61" xr:uid="{08A1E814-307D-4732-9C78-74DA1C4388A6}">
      <formula1>AND(LEN(B12)=21,ISNUMBER(SUMPRODUCT(SEARCH(MID(B12,ROW(INDIRECT("1:21")),1),"0123456789abcdefghijklmnopqrstuvwxyzABCDEFGHIJKLMNOPQRSTUVWXYZ"))))</formula1>
    </dataValidation>
    <dataValidation type="custom" allowBlank="1" showInputMessage="1" showErrorMessage="1" errorTitle="Invalid Input" error="Please enter a valid max length should be 12 characters " sqref="Q61" xr:uid="{A4867170-CB74-477D-A878-E05004E38978}">
      <formula1>AND(ISNUMBER(Q61),LEN(Q61)=12)</formula1>
    </dataValidation>
    <dataValidation type="custom" allowBlank="1" showInputMessage="1" showErrorMessage="1" errorTitle="Invalid Input" error="Please enter valid amount max allowed 999999999999999.99" sqref="N212:P212 N224:P224 N236:P236 Q257:Q277 G344:H344 F160:G160" xr:uid="{68EEAAF3-B8FA-4E19-A2B0-47186ACABD59}">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E138:P139 M215 P219:R219 M227 P231:R231 M239 P243:R243 E124:P125" xr:uid="{86430FF2-0C99-48E1-B60F-6740B91BE2EF}">
      <formula1>AND(ISNUMBER(VALUE(E124)),LEN(E124)&lt;20,LEFT(E124,1)&lt;&gt;".",RIGHT(E124,1)&lt;&gt;".",IFERROR(FIND(".",E124),LEN(E124)-2)&gt;=LEN(E124)-2,IFERROR(FIND(".",SUBSTITUTE(SUBSTITUTE(E124,"+",""),"-","")),LEN(SUBSTITUTE(SUBSTITUTE(E124,"+",""),"-",""))+1)&lt;17)</formula1>
    </dataValidation>
    <dataValidation type="list" allowBlank="1" showInputMessage="1" showErrorMessage="1" sqref="F520:G534" xr:uid="{63E41BFB-9800-455D-9B71-EEA9618DBAA2}">
      <formula1>$BW$2:$BW$6</formula1>
    </dataValidation>
    <dataValidation type="custom" operator="lessThanOrEqual" allowBlank="1" showInputMessage="1" showErrorMessage="1" errorTitle="Invalid input" error="Please enter a valid input should be less than or equal to 999" sqref="N141:P141 N196:P196 N401:P401 N127:P127" xr:uid="{D59D7A19-9F25-434E-9B14-D985D42277B5}">
      <formula1>_xlfn.NUMBERVALUE(N127)&lt;=999</formula1>
    </dataValidation>
    <dataValidation type="custom" allowBlank="1" showInputMessage="1" showErrorMessage="1" errorTitle="Invalid input" error="Please enter a valid input should be less than or equal to 15 digits " sqref="N33:P33" xr:uid="{B2FC7E42-F241-443F-A143-1AFBCE1A3496}">
      <formula1>_xlfn.NUMBERVALUE(N33)&lt;=999999999999999</formula1>
    </dataValidation>
    <dataValidation type="textLength" operator="lessThanOrEqual" allowBlank="1" showInputMessage="1" showErrorMessage="1" errorTitle="Invalid input" error="Please enter a valid input should be less than or equal to 250 characters" sqref="N35:P35" xr:uid="{E685EBFE-A174-47E1-9270-5A8866EEB420}">
      <formula1>250</formula1>
    </dataValidation>
    <dataValidation type="custom" allowBlank="1" showInputMessage="1" showErrorMessage="1" errorTitle="Invalid input" error="Please enter valid input should be greater than zero and less than or equal to 999" sqref="N443:P443 N432:P432" xr:uid="{EA05826F-D0D7-45B7-A3BB-27808C3AD43D}">
      <formula1>AND(_xlfn.NUMBERVALUE(N432)&gt;0,_xlfn.NUMBERVALUE(N432)&lt;=999)</formula1>
    </dataValidation>
    <dataValidation type="custom" allowBlank="1" showInputMessage="1" showErrorMessage="1" errorTitle="Invalid input" error="Please enter valid input should be less than or equal to total number of members entitled to attend the meeting" sqref="K428:M428 J436:L439" xr:uid="{17CE98EA-3288-48EF-A60E-B4E18B026CD5}">
      <formula1>AND(_xlfn.NUMBERVALUE(J428)&lt;=_xlfn.NUMBERVALUE(G428))</formula1>
    </dataValidation>
    <dataValidation type="custom" allowBlank="1" showInputMessage="1" showErrorMessage="1" errorTitle="Invalid input" error="Please enter valid input should be non negative and less than or equal to 999" sqref="E399:L399" xr:uid="{D3D7688B-1689-42F9-9141-252D5D71961E}">
      <formula1>AND(_xlfn.NUMBERVALUE(E399)&gt;=0,_xlfn.NUMBERVALUE(E399)&lt;=999)</formula1>
    </dataValidation>
    <dataValidation type="custom" allowBlank="1" showInputMessage="1" showErrorMessage="1" errorTitle="Invalid input" error="Please enter valid input should be less than number of board meetings held and should be greater than or eqal to number of meetings attended" sqref="G466:H471" xr:uid="{E3E9B53E-8716-49C4-947A-570DF27A82D8}">
      <formula1>_xlfn.NUMBERVALUE(G466)&gt;=_xlfn.NUMBERVALUE(I466)</formula1>
    </dataValidation>
    <dataValidation type="custom" allowBlank="1" showInputMessage="1" showErrorMessage="1" errorTitle="Invalid input" error="Please enter valid input should be less than number of meetings which director was entitled" sqref="O466:P471" xr:uid="{A83B2857-66B9-408C-A1A1-63D0BC594B97}">
      <formula1>AND(_xlfn.NUMBERVALUE(O466)&lt;=_xlfn.NUMBERVALUE(M466))</formula1>
    </dataValidation>
    <dataValidation type="custom" allowBlank="1" showInputMessage="1" showErrorMessage="1" errorTitle="Invalid input" error="Please enter valid input should be less than number of committee meetings held and should be greater than or eqal to number of meetings attended" sqref="M466:N471" xr:uid="{B4D09C2C-CDFB-4B4F-92A0-4D78AD5F0BB4}">
      <formula1>_xlfn.NUMBERVALUE(M466)&gt;=_xlfn.NUMBERVALUE(O466)</formula1>
    </dataValidation>
    <dataValidation type="custom" allowBlank="1" showInputMessage="1" showErrorMessage="1" errorTitle="Invalid input " error="Please enter valid input should be less than number of meetings which director was entitled" sqref="I466:J471" xr:uid="{86ECF344-21EC-4B55-8A25-AAA22040AFBD}">
      <formula1>AND(_xlfn.NUMBERVALUE(I466)&lt;=_xlfn.NUMBERVALUE(G466))</formula1>
    </dataValidation>
    <dataValidation type="list" allowBlank="1" showInputMessage="1" showErrorMessage="1" sqref="F500:G514" xr:uid="{F320F2E2-22A8-4417-BF36-F7184E92E4F9}">
      <formula1>$BV$2:$BV$4</formula1>
    </dataValidation>
    <dataValidation type="custom" allowBlank="1" showInputMessage="1" showErrorMessage="1" errorTitle="Invalid input" error="Please enter valid input should be less than or equal to total number of members entitled to attend the meeting" sqref="K447:M460" xr:uid="{6B676102-AEFD-4485-B6B6-202BC0AC289B}">
      <formula1>AND(_xlfn.NUMBERVALUE(K447)&lt;=_xlfn.NUMBERVALUE(I447))</formula1>
    </dataValidation>
    <dataValidation type="textLength" allowBlank="1" showInputMessage="1" showErrorMessage="1" errorTitle="Invalid Input" error="Please enter a valid max length should be 12 characters " sqref="N61:P61" xr:uid="{37C0F599-07E0-4C4F-A30E-5FE252E8C844}">
      <formula1>0</formula1>
      <formula2>12</formula2>
    </dataValidation>
    <dataValidation type="list" allowBlank="1" showInputMessage="1" showErrorMessage="1" sqref="S466:U471" xr:uid="{609183BC-2ACC-4235-A55B-08102E27C334}">
      <formula1>$CC$2:$CC$4</formula1>
    </dataValidation>
    <dataValidation type="list" allowBlank="1" showInputMessage="1" showErrorMessage="1" sqref="F480:G494" xr:uid="{3FF328A3-93E6-40E4-B362-705103CFAD4E}">
      <formula1>$CE$2:$CE$4</formula1>
    </dataValidation>
    <dataValidation type="list" allowBlank="1" showInputMessage="1" showErrorMessage="1" sqref="K349:M373" xr:uid="{2A377486-3CE5-4BD4-ABDD-A94CD5ECF4A0}">
      <formula1>MGT7_COUNTRYLIST</formula1>
    </dataValidation>
    <dataValidation type="list" allowBlank="1" showInputMessage="1" showErrorMessage="1" sqref="K83:M97" xr:uid="{EE2E8C89-EFC3-4E54-BF8F-EA3C5B232CCB}">
      <formula1>INDIRECT($D83&amp;"_list")</formula1>
    </dataValidation>
    <dataValidation type="list" allowBlank="1" showInputMessage="1" showErrorMessage="1" sqref="D83:F97" xr:uid="{A831C27B-BC9E-4DA9-BB65-A3991C4779EE}">
      <formula1>MGT7_BUSINESSMAINACTCODE</formula1>
    </dataValidation>
    <dataValidation type="textLength" operator="lessThanOrEqual" allowBlank="1" showInputMessage="1" showErrorMessage="1" errorTitle="Invalid input" error="Please enter valid input should be less than or equal to 20 characters" sqref="F330:H330 F306:H306 F26:M27" xr:uid="{D3E58ADE-3197-43EC-A8AE-80D63CB2269D}">
      <formula1>20</formula1>
    </dataValidation>
    <dataValidation type="custom" allowBlank="1" showInputMessage="1" showErrorMessage="1" errorTitle="Invalid input" error="Please enter valid input should be greater than zero and less than or equal to 999 and greater than or equal to members attended" sqref="G436:I439" xr:uid="{6948590A-2549-4D60-9F33-1CE25C41473E}">
      <formula1>AND(_xlfn.NUMBERVALUE(G436)&gt;0,_xlfn.NUMBERVALUE(G436)&lt;=999,_xlfn.NUMBERVALUE(G436)&gt;=_xlfn.NUMBERVALUE(J436))</formula1>
    </dataValidation>
    <dataValidation type="custom" allowBlank="1" showInputMessage="1" showErrorMessage="1" errorTitle="Invalid input" error="Please enter valid input should be greater than zero and less than or equal to 999 and greater than or equal to members attended" sqref="I447:J460" xr:uid="{1DEB6CE2-73F1-4111-8FAB-017206EE6EC8}">
      <formula1>AND(_xlfn.NUMBERVALUE(I447)&gt;0,_xlfn.NUMBERVALUE(I447)&lt;=999,_xlfn.NUMBERVALUE(I447)&gt;=_xlfn.NUMBERVALUE(K447))</formula1>
    </dataValidation>
    <dataValidation type="custom" operator="lessThanOrEqual" allowBlank="1" showInputMessage="1" showErrorMessage="1" errorTitle="Invalid input" error="Please enter a valid input should be non negative and less than or equal to 999" sqref="N254:P254 N346:P346 N80:P80" xr:uid="{844E656E-8207-47DA-94F1-FAE6E2BC28C4}">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97:P497 N517:P517 N477:P477" xr:uid="{9398B580-8A3B-4575-8F84-8FB3B1CBF9B3}">
      <formula1>AND(_xlfn.NUMBERVALUE(N477)&gt;=0,_xlfn.NUMBERVALUE(N477)&lt;=99,_xlfn.NUMBERVALUE(N477)=INT(_xlfn.NUMBERVALUE(N477)))</formula1>
    </dataValidation>
    <dataValidation type="custom" allowBlank="1" showInputMessage="1" showErrorMessage="1" errorTitle="Invalid input" error="Please enter valid input should be greater than 0 and less than or equal to 15" sqref="N569:P569" xr:uid="{3CB4691F-88CB-47BD-9F43-5C1DB311F36F}">
      <formula1>AND(_xlfn.NUMBERVALUE(N569)&gt;0,_xlfn.NUMBERVALUE(N569)&lt;=15,_xlfn.NUMBERVALUE(N569)=INT(_xlfn.NUMBERVALUE(N569)))</formula1>
    </dataValidation>
    <dataValidation type="custom" allowBlank="1" showInputMessage="1" showErrorMessage="1" errorTitle="Invalid input" error="Please enter valid amount less than 999999999999999.99" sqref="K133:P133 E145:P146 K147:P147 H152:J152 F159:I159 L159:T159 F161:I171 F173:I177 L173:T177 F180:I180 L180:T180 F182:I185 L182:T185 F187:I191 L187:T191 E200:P200 G215:L215 G219:O219 G227:L227 G231:O231 G239:L239 G243:O243 E257:F276 I257:K276 N257:P276 N281:P281 I292:J294 M292:N294 I296:J306 M296:N306 N309:P309 I316:J318 M316:N318 I320:J330 M320:N330 N333:P333 G340:H343 N349:P373 E379:J381 K406:M413 H480:P494 H500:P514 H520:P534 Q572:S586 E131:P132 O169:Q169 L170:T171 L168:N169 R168:T169 R161:T161 L163:T167 L161:Q162" xr:uid="{796D4FB3-C7EB-452D-B5B7-E37F9B769ED0}">
      <formula1>AND(ISNUMBER(VALUE(E131)),VALUE(E131)&gt;=0,LEN(E131)&lt;20,LEFT(E131,1)&lt;&gt;".",RIGHT(E131,1)&lt;&gt;".",IFERROR(FIND(".",E131),LEN(E131)-2)&gt;=LEN(E131)-2,IFERROR(FIND(".",SUBSTITUTE(SUBSTITUTE(E131,"+",""),"-","")),LEN(SUBSTITUTE(SUBSTITUTE(E131,"+",""),"-",""))+1)&lt;17)</formula1>
    </dataValidation>
    <dataValidation type="custom" operator="lessThanOrEqual" allowBlank="1" showInputMessage="1" showErrorMessage="1" errorTitle="Invalid input" error="Please enter a valid ISIN. It should equal to 12 characters." sqref="N194:P194" xr:uid="{C05759E6-76B5-4564-A8FE-24CAD8C46CD4}">
      <formula1>AND(LEN(N194)=12,ISNUMBER(SUMPRODUCT(SEARCH(MID(N194,ROW(INDIRECT("1:12")),1),"0123456789ABCDEFGHIJKLMNOPQRSTUVWXYZabcdefghijklmnopqrstuvwxyz"))))</formula1>
    </dataValidation>
    <dataValidation type="textLength" operator="lessThanOrEqual" allowBlank="1" showInputMessage="1" showErrorMessage="1" errorTitle="Invalid input " error="Please enter valid input should be less than 350 characters_x000a_" sqref="E349:G373" xr:uid="{B253B479-20D3-415C-A0F5-D52CA0A34D71}">
      <formula1>350</formula1>
    </dataValidation>
    <dataValidation type="textLength" operator="lessThanOrEqual" allowBlank="1" showInputMessage="1" showErrorMessage="1" errorTitle="Invalid Input" error="Please enter valid DIN/PAN" sqref="E418:G418 E406:G413" xr:uid="{C2CE7501-6A74-4F78-9A25-CA5293E6387A}">
      <formula1>10</formula1>
    </dataValidation>
    <dataValidation type="textLength" operator="lessThanOrEqual" allowBlank="1" showInputMessage="1" showErrorMessage="1" errorTitle="Invalid input" error="Please enter valid input should be less than 500 characters" sqref="N572:P586 N551:S565 B542:J542" xr:uid="{6B43E79E-3756-476C-B80E-14A03F65F437}">
      <formula1>500</formula1>
    </dataValidation>
    <dataValidation type="textLength" operator="lessThanOrEqual" allowBlank="1" showInputMessage="1" showErrorMessage="1" errorTitle="Invalid input" error="Please enter valid CIN/FCRN" sqref="D104:F116" xr:uid="{1101F87E-A812-4637-A00E-E3754DB72FA7}">
      <formula1>21</formula1>
    </dataValidation>
    <dataValidation type="list" allowBlank="1" showInputMessage="1" showErrorMessage="1" sqref="M104:O116" xr:uid="{A9CF032B-0CF9-4724-99CD-4ED26365F2EF}">
      <formula1>$CW$2:$CW$5</formula1>
    </dataValidation>
    <dataValidation type="textLength" operator="lessThanOrEqual" allowBlank="1" showInputMessage="1" showErrorMessage="1" errorTitle="Invalid input " error="Please enter valid input should be less than or equal to 500 characters" sqref="B76:L76" xr:uid="{41DB10E9-393B-45C8-9BE3-785917E166BD}">
      <formula1>1000</formula1>
    </dataValidation>
    <dataValidation type="textLength" operator="lessThanOrEqual" allowBlank="1" showInputMessage="1" showErrorMessage="1" errorTitle="Invalid input" error="Please enter valid input should be less than or equal  to 16 characters" sqref="G104:I116" xr:uid="{B6631FC1-DBB3-4386-AF36-A6456CA1747B}">
      <formula1>16</formula1>
    </dataValidation>
    <dataValidation type="textLength" operator="lessThanOrEqual" allowBlank="1" showInputMessage="1" showErrorMessage="1" errorTitle="Invalid input" error="Please enter valid input should be less than or equal to 160 characters" sqref="M651:P651 M647:P647 I608:L608 J104:L116" xr:uid="{22068DBC-17AC-4E86-A22E-A3D2AF35A698}">
      <formula1>160</formula1>
    </dataValidation>
    <dataValidation type="textLength" operator="lessThanOrEqual" allowBlank="1" showInputMessage="1" showErrorMessage="1" errorTitle="Invalid input" error="Please enter a valid input should be less than 50 characters " sqref="B144:D144 B130:D130" xr:uid="{32AC63D4-3761-4F27-9D60-CB2D273266D3}">
      <formula1>50</formula1>
    </dataValidation>
    <dataValidation type="textLength" operator="lessThanOrEqual" allowBlank="1" showInputMessage="1" showErrorMessage="1" errorTitle="Invalid input" error="Please enter a valid input should be less than 160 characters " sqref="K572:M586 B572:G586 K551:M565 B551:G565 D520:E534 D500:E514 D480:E494 D447:F460 B428:D428 B349:D373 B257:D276 B200:D200" xr:uid="{6589C0A5-5950-4758-A750-0CECEAF8596E}">
      <formula1>160</formula1>
    </dataValidation>
    <dataValidation type="textLength" operator="lessThanOrEqual" allowBlank="1" showInputMessage="1" showErrorMessage="1" errorTitle="Invalid input" error="Please enter valid input should be less than 50 characters" sqref="B243:F243 B239:F239 B231:F231 B227:F227 B219:F219 B215:F215" xr:uid="{B829C959-CF9D-4752-BD57-C50E7A4AC90E}">
      <formula1>50</formula1>
    </dataValidation>
    <dataValidation type="list" allowBlank="1" showInputMessage="1" showErrorMessage="1" sqref="H418:K418 H406:J413" xr:uid="{94F4FC59-C6CC-481A-ABF3-893C0BA4EA8D}">
      <formula1>$CX$2:$CX$12</formula1>
    </dataValidation>
    <dataValidation type="list" allowBlank="1" showInputMessage="1" showErrorMessage="1" sqref="P418:S418" xr:uid="{36F54AFB-AAB4-4659-A310-05C122380887}">
      <formula1>$CY$2:$CY$4</formula1>
    </dataValidation>
    <dataValidation type="custom" allowBlank="1" showInputMessage="1" showErrorMessage="1" errorTitle="Invalid input" error="Please enter valid input should be less than or equal to 100.00" sqref="R83:T97 P104:R116 Q349:S373 M389:P389 M391:P392 M394:P398 N428:P428" xr:uid="{E6871BD1-580E-4C97-8859-F3E8E0E8D36E}">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91:L392 E394:L398 E389:L389" xr:uid="{183F10EA-CCF6-4984-A2C6-C7FB6D716390}">
      <formula1>AND(ISNUMBER(VALUE(E389)),VALUE(E389)&lt;=999,VALUE(E389)&gt;=0,VALUE(E389)=INT(VALUE(E389)))</formula1>
    </dataValidation>
    <dataValidation type="custom" allowBlank="1" showInputMessage="1" showErrorMessage="1" errorTitle="Invalid input" error="Please enter valid amount less than 999999999999999.99" sqref="N283:P283" xr:uid="{95AA516F-8EB1-4563-B284-D40EC8A372DA}">
      <formula1>AND(ISNUMBER(VALUE(N283)),LEN(N283)&lt;20,LEFT(N283,1)&lt;&gt;".",RIGHT(N283,1)&lt;&gt;".",IFERROR(FIND(".",N283),LEN(N283)-2)&gt;=LEN(N283)-2,IFERROR(FIND(".",SUBSTITUTE(SUBSTITUTE(N283,"+",""),"-","")),LEN(SUBSTITUTE(SUBSTITUTE(N283,"+",""),"-",""))+1)&lt;17)</formula1>
    </dataValidation>
    <dataValidation type="custom" allowBlank="1" showInputMessage="1" showErrorMessage="1" errorTitle="Invalid input" error="Please enter valid amount greater than 0 and less than 999999999999999.99" sqref="L257:M276 G257:H276" xr:uid="{B42D2517-8406-4445-97A6-338B9630DA29}">
      <formula1>AND(ISNUMBER(VALUE(G257)),VALUE(G257)&gt;0,LEN(G257)&lt;20,LEFT(G257,1)&lt;&gt;".",RIGHT(G257,1)&lt;&gt;".",IFERROR(FIND(".",G257),LEN(G257)-2)&gt;=LEN(G257)-2,IFERROR(FIND(".",SUBSTITUTE(SUBSTITUTE(G257,"+",""),"-","")),LEN(SUBSTITUTE(SUBSTITUTE(G257,"+",""),"-",""))+1)&lt;17)</formula1>
    </dataValidation>
    <dataValidation type="custom" allowBlank="1" showInputMessage="1" showErrorMessage="1" errorTitle="Invalid input" error="Please enter valid resolution number, It should be less than or equal to alphanumeric 160 characters" sqref="I667:M667" xr:uid="{D8A2ECF1-A4FF-41FD-BA7D-75D5149996EE}">
      <formula1>AND(LEN(I667)&lt;=160,SUMPRODUCT(--ISNUMBER(SEARCH(MID(I667,ROW(INDIRECT("1:"&amp;LEN(I667))),1),"0123456789ABCDEFGHIJKLMNOPQRSTUVWXYZabcdefghijklmnopqrstuvwxyz")))&gt;0)</formula1>
    </dataValidation>
    <dataValidation type="custom" allowBlank="1" showInputMessage="1" showErrorMessage="1" error="Please enter a valid membership  number, It should be less than or equal to numeric 6 characters. " sqref="M690:P690" xr:uid="{923875FC-F7F7-4E7D-BD20-0697988B9AD9}">
      <formula1>AND(ISNUMBER(M690+0),LEN(M690)&lt;=6)</formula1>
    </dataValidation>
    <dataValidation type="custom" allowBlank="1" showInputMessage="1" showErrorMessage="1" errorTitle="Invalid input" error="Please enter valid certificate of practice number, It should be less than or equal to alphanumeric 6 characters" sqref="M692:P692 M655:P655" xr:uid="{812C34C3-2EEC-4A31-B056-C1539F355A4F}">
      <formula1>AND(LEN(M655)&lt;=6,SUMPRODUCT(--ISNUMBER(SEARCH(MID(M655,ROW(INDIRECT("1:"&amp;LEN(M655))),1),"0123456789ABCDEFGHIJKLMNOPQRSTUVWXYZabcdefghijklmnopqrstuvwxyz")))&gt;0)</formula1>
    </dataValidation>
    <dataValidation type="custom" allowBlank="1" showInputMessage="1" showErrorMessage="1" errorTitle="Invalid input" error="Please enter valid input should be  greater than 0 and less than or equal to 15" sqref="N548:P548" xr:uid="{382DE4AB-7069-495C-A13B-0DA0251606D1}">
      <formula1>AND(_xlfn.NUMBERVALUE(N548)&gt;0,_xlfn.NUMBERVALUE(N548)&lt;=15,_xlfn.NUMBERVALUE(N548)=INT(_xlfn.NUMBERVALUE(N548)))</formula1>
    </dataValidation>
    <dataValidation type="custom" allowBlank="1" showInputMessage="1" showErrorMessage="1" errorTitle="Invalid input" error="Please enter valid value. It should be greater than 0 and max allowed 999999999999999.99" sqref="N590:P590 N206:P206" xr:uid="{63567397-B1FD-4403-8DC7-B92975CAFCC2}">
      <formula1>AND(ISNUMBER(VALUE(N206)),LEN(N206)&lt;20,LEFT(N206,1)&lt;&gt;".",RIGHT(N206,1)&lt;&gt;".",IFERROR(FIND(".",N206),LEN(N206)-2)&gt;=LEN(N206)-2,IFERROR(FIND(".",SUBSTITUTE(SUBSTITUTE(N206,"+",""),"-","")),LEN(SUBSTITUTE(SUBSTITUTE(N206,"+",""),"-",""))+1)&lt;17,VALUE(N206)&gt;0)</formula1>
    </dataValidation>
    <dataValidation type="textLength" operator="lessThanOrEqual" allowBlank="1" showInputMessage="1" showErrorMessage="1" errorTitle="Invalid input " error="Please enter valid input should be less than or equal to 200 characters" sqref="B191:E191 B185:E185 B177:E177 B171:E171" xr:uid="{F82E1818-D64A-4B0C-9A82-7D734A49BC0F}">
      <formula1>200</formula1>
    </dataValidation>
    <dataValidation type="textLength" allowBlank="1" showInputMessage="1" showErrorMessage="1" errorTitle="Invalid input" error="Please enter valid input shoul be less than or equal to 160 characters" sqref="F61:I61" xr:uid="{81F1B9E8-194E-4143-99FA-558163035A24}">
      <formula1>0</formula1>
      <formula2>160</formula2>
    </dataValidation>
    <dataValidation type="custom" allowBlank="1" showInputMessage="1" showErrorMessage="1" error="Please enter a valid DIN or PAN." sqref="M681:P681" xr:uid="{BA87F66B-475A-40B2-9BDB-2EF56149692A}">
      <formula1>AND(LEN(M681)&lt;=10,ISNUMBER(SUMPRODUCT(SEARCH(MID(M681,ROW(INDIRECT("1:10")),1),"0123456789abcdefghijklmnopqrstuvwxyzABCDEFGHIJKLMNOPQRSTUVWXYZ"))))</formula1>
    </dataValidation>
    <dataValidation type="custom" allowBlank="1" showInputMessage="1" showErrorMessage="1" errorTitle="Invalid input" error="Please enter valid input should be greater than zero and greater than or equal to members attended" sqref="H428:J428" xr:uid="{99C734CF-9B48-4583-901E-3F9D34F7848E}">
      <formula1>AND(_xlfn.NUMBERVALUE(H428)&gt;0,_xlfn.NUMBERVALUE(H428)&gt;=_xlfn.NUMBERVALUE(K428))</formula1>
    </dataValidation>
    <dataValidation type="custom" allowBlank="1" showInputMessage="1" showErrorMessage="1" errorTitle="Invalid Input" error="enter valid cin" sqref="Q12" xr:uid="{2DFE351D-27B9-4C2A-B018-1194E498AEBE}">
      <formula1>AND(LEN(B12)=21,ISNUMBER(SUMPRODUCT(SEARCH(MID(B12,ROW(INDIRECT("1:21")),1),"0123456789abcdefghijklmnopqrstuvwxyzABCDEFGHIJKLMNOPQRSTUVWXYZ"))))</formula1>
    </dataValidation>
    <dataValidation type="custom" allowBlank="1" showInputMessage="1" showErrorMessage="1" errorTitle="Invalid Input" error="enter valid cin" sqref="B61:E61" xr:uid="{CE7EE72C-EFE4-47A5-BBAA-EA13DBBBD625}">
      <formula1>AND(LEN(B12)=21,ISNUMBER(SUMPRODUCT(SEARCH(MID(B12,ROW(INDIRECT("1:21")),1),"0123456789abcdefghijklmnopqrstuvwxyzABCDEFGHIJKLMNOPQRSTUVWXYZ"))))</formula1>
    </dataValidation>
    <dataValidation type="custom" allowBlank="1" showInputMessage="1" showErrorMessage="1" errorTitle="Invalid Input" error="Please enter valid amount max allowed 999999999999999.99" sqref="N212:P212" xr:uid="{BC18A503-5FBB-42B9-89B6-7D8661A1CEF4}">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N224:P224" xr:uid="{39F74378-6869-4E93-AB6D-9B07253D0E53}">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N236:P236" xr:uid="{F230EA31-232B-462B-A828-6D3F9F5F1440}">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Q257:Q277" xr:uid="{808AE569-9D4F-49F1-8899-E5E6BB6A61F9}">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G344:H344" xr:uid="{E45F0CAC-C0A3-49F5-ACA7-5DFCCD866EAB}">
      <formula1>AND(ISNUMBER(VALUE(F160)),LEN(F160)&lt;20,LEFT(F160,1)&lt;&gt;".",RIGHT(F160,1)&lt;&gt;".",IFERROR(FIND(".",F160),LEN(F160)-2)&gt;=LEN(F160)-2,IFERROR(FIND(".",SUBSTITUTE(SUBSTITUTE(F160,"+",""),"-","")),LEN(SUBSTITUTE(SUBSTITUTE(F160,"+",""),"-",""))+1)&lt;17)</formula1>
    </dataValidation>
    <dataValidation type="custom" allowBlank="1" showInputMessage="1" showErrorMessage="1" errorTitle="Invalid input" error="Please enter valid amount max allowed 999999999999999.99" sqref="E138:P139" xr:uid="{9D130E62-B38A-4748-A78E-996DCA8FD54D}">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M215" xr:uid="{487222B4-F7FE-4D84-96AD-3C8B58CF24AD}">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P219:R219" xr:uid="{1B6354F5-9453-4C17-9649-4099577EBE13}">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M227" xr:uid="{5140E399-570F-429B-A0A3-10C08E562F91}">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P231:R231" xr:uid="{2AC71C97-FA22-4B5C-8356-441CDA857243}">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M239" xr:uid="{7DBFB057-48E7-4B3C-B15A-27D4D763C99A}">
      <formula1>AND(ISNUMBER(VALUE(E124)),LEN(E124)&lt;20,LEFT(E124,1)&lt;&gt;".",RIGHT(E124,1)&lt;&gt;".",IFERROR(FIND(".",E124),LEN(E124)-2)&gt;=LEN(E124)-2,IFERROR(FIND(".",SUBSTITUTE(SUBSTITUTE(E124,"+",""),"-","")),LEN(SUBSTITUTE(SUBSTITUTE(E124,"+",""),"-",""))+1)&lt;17)</formula1>
    </dataValidation>
    <dataValidation type="custom" allowBlank="1" showInputMessage="1" showErrorMessage="1" errorTitle="Invalid input" error="Please enter valid amount max allowed 999999999999999.99" sqref="P243:R243" xr:uid="{66DB301C-D7D5-4EE4-8AD2-A1FF40D486B6}">
      <formula1>AND(ISNUMBER(VALUE(E124)),LEN(E124)&lt;20,LEFT(E124,1)&lt;&gt;".",RIGHT(E124,1)&lt;&gt;".",IFERROR(FIND(".",E124),LEN(E124)-2)&gt;=LEN(E124)-2,IFERROR(FIND(".",SUBSTITUTE(SUBSTITUTE(E124,"+",""),"-","")),LEN(SUBSTITUTE(SUBSTITUTE(E124,"+",""),"-",""))+1)&lt;17)</formula1>
    </dataValidation>
    <dataValidation type="custom" operator="lessThanOrEqual" allowBlank="1" showInputMessage="1" showErrorMessage="1" errorTitle="Invalid input" error="Please enter a valid input should be less than or equal to 999" sqref="N141:P141" xr:uid="{32C1C952-98DF-4AD4-8B70-953ABBA15381}">
      <formula1>_xlfn.NUMBERVALUE(N127)&lt;=999</formula1>
    </dataValidation>
    <dataValidation type="custom" operator="lessThanOrEqual" allowBlank="1" showInputMessage="1" showErrorMessage="1" errorTitle="Invalid input" error="Please enter a valid input should be less than or equal to 999" sqref="N196:P196" xr:uid="{2653361B-1FAD-411A-8826-3D22AFC67F61}">
      <formula1>_xlfn.NUMBERVALUE(N127)&lt;=999</formula1>
    </dataValidation>
    <dataValidation type="custom" operator="lessThanOrEqual" allowBlank="1" showInputMessage="1" showErrorMessage="1" errorTitle="Invalid input" error="Please enter a valid input should be less than or equal to 999" sqref="N401:P401" xr:uid="{F18D567D-793C-4FD5-BAC6-0B64D2A3D63F}">
      <formula1>_xlfn.NUMBERVALUE(N127)&lt;=999</formula1>
    </dataValidation>
    <dataValidation type="custom" allowBlank="1" showInputMessage="1" showErrorMessage="1" errorTitle="Invalid input" error="Please enter valid input should be greater than zero and less than or equal to 999" sqref="N443:P443" xr:uid="{BB231D4B-4367-4C0C-996B-01B0AAC24FC4}">
      <formula1>AND(_xlfn.NUMBERVALUE(N432)&gt;0,_xlfn.NUMBERVALUE(N432)&lt;=999)</formula1>
    </dataValidation>
    <dataValidation type="custom" allowBlank="1" showInputMessage="1" showErrorMessage="1" errorTitle="Invalid input" error="Please enter valid input should be less than or equal to total number of members entitled to attend the meeting" sqref="K428:M428" xr:uid="{7E19BCCD-C437-418F-9544-0692001B1251}">
      <formula1>AND(_xlfn.NUMBERVALUE(J428)&lt;=_xlfn.NUMBERVALUE(G428))</formula1>
    </dataValidation>
    <dataValidation type="custom" allowBlank="1" showInputMessage="1" showErrorMessage="1" errorTitle="Invalid input" error="Please enter valid input should be less than or equal to total number of members entitled to attend the meeting" sqref="J436:L439" xr:uid="{B11F4FD9-2110-411E-B2FA-C25BEBDF88D9}">
      <formula1>AND(_xlfn.NUMBERVALUE(J428)&lt;=_xlfn.NUMBERVALUE(G428))</formula1>
    </dataValidation>
    <dataValidation type="custom" operator="lessThanOrEqual" allowBlank="1" showInputMessage="1" showErrorMessage="1" errorTitle="Invalid input" error="Please enter a valid input should be non negative and less than or equal to 999" sqref="N254:P254" xr:uid="{ECCFC7E3-14C9-4B1A-B1A0-57FCEDAA7381}">
      <formula1>AND(_xlfn.NUMBERVALUE(N80)&gt;=0,_xlfn.NUMBERVALUE(N80)&lt;=999,_xlfn.NUMBERVALUE(N80)=INT(_xlfn.NUMBERVALUE(N80)))</formula1>
    </dataValidation>
    <dataValidation type="custom" operator="lessThanOrEqual" allowBlank="1" showInputMessage="1" showErrorMessage="1" errorTitle="Invalid input" error="Please enter a valid input should be non negative and less than or equal to 999" sqref="N346:P346" xr:uid="{0BB6982B-1922-46CB-A1F6-E39D3BA916BF}">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97:P497" xr:uid="{0E3ED9A2-02FC-4407-AFA2-73E58D805239}">
      <formula1>AND(_xlfn.NUMBERVALUE(N477)&gt;=0,_xlfn.NUMBERVALUE(N477)&lt;=99,_xlfn.NUMBERVALUE(N477)=INT(_xlfn.NUMBERVALUE(N477)))</formula1>
    </dataValidation>
    <dataValidation type="custom" allowBlank="1" showInputMessage="1" showErrorMessage="1" errorTitle="Invalid input " error="Please enter valid input should be less than or equal to 99" sqref="N517:P517" xr:uid="{C121E18C-7FAF-470C-949F-EA9E445D7D7C}">
      <formula1>AND(_xlfn.NUMBERVALUE(N477)&gt;=0,_xlfn.NUMBERVALUE(N477)&lt;=99,_xlfn.NUMBERVALUE(N477)=INT(_xlfn.NUMBERVALUE(N477)))</formula1>
    </dataValidation>
    <dataValidation type="custom" allowBlank="1" showInputMessage="1" showErrorMessage="1" errorTitle="Invalid input" error="Please enter valid amount less than 999999999999999.99" sqref="K133:P133" xr:uid="{4EE8B93A-88D4-4563-B94D-533E59110E4D}">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E145:P146" xr:uid="{C3D362BB-3AA7-47B0-8FDA-A32F359B9D0B}">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K147:P147" xr:uid="{DC1EBCF6-0A80-4313-931D-2F030B89E82A}">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H152:J152" xr:uid="{0EB3A5B1-E5EE-46EB-B48F-9764639558D8}">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59:I159" xr:uid="{1641E523-803C-42D0-8009-EC54B259AA1B}">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L159:T159" xr:uid="{55A5BB0B-4AD2-4DF3-8F74-BAF772E0A470}">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61:I171" xr:uid="{67F965A5-4E6E-47C0-B97A-EEFD05A4A07A}">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73:I177" xr:uid="{35583134-B645-4A44-B083-F03B60D481B8}">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L173:T177" xr:uid="{3BD912BE-0AE3-4499-9E0C-A00596F09D93}">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80:I180" xr:uid="{FA94B76F-C6FD-44A2-A20C-B962DFE33D56}">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L180:T180" xr:uid="{010127E4-2D6F-4FF6-BD0C-1C3DE425942C}">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82:I185" xr:uid="{FCD25EE9-FF64-4E77-AD39-3A80F8DCF405}">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L182:T185" xr:uid="{29D6E698-3D25-488C-9F01-91C80B6CDED6}">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F187:I191" xr:uid="{B2645884-2CE3-4ADF-9D94-FCA62F2B57C9}">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L187:T191" xr:uid="{8FA3244D-0259-4D99-AC7A-30BD81656CC1}">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E200:P200" xr:uid="{2CD96C5D-8ED2-478C-BAE4-42731E171B08}">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15:L215" xr:uid="{EC506D53-3AB2-4EA5-B79B-22B29F4519CD}">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19:O219" xr:uid="{966A02FA-D055-4AA8-B652-1A76F85A4FC0}">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27:L227" xr:uid="{9FAD5756-92E8-470D-8583-38D7556BC6A2}">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31:O231" xr:uid="{DE325184-F58E-4042-851E-1DAE5FC1744D}">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39:L239" xr:uid="{3599B2AA-1488-491F-AD1B-C5FA833D2D44}">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243:O243" xr:uid="{E501B16E-6342-4EBB-9F3D-5435A7E9EB5D}">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E257:F276" xr:uid="{AC644673-A3CE-4FB7-9FD7-C2C7CA7F9977}">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I257:K276" xr:uid="{9D0C8BC2-BA0E-4459-9098-A16B7247AF76}">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N257:P276" xr:uid="{EC6D89AF-3160-4676-9E3F-923B2F6506CC}">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N281:P281" xr:uid="{92E095FB-AFA0-45C0-8088-0E1042FE9914}">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I292:J294" xr:uid="{CABA80AB-A1E0-4D0E-869B-905125EF9830}">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M292:N294" xr:uid="{9A9AC117-A93C-4F4D-8CD7-D849CA7FA567}">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I296:J306" xr:uid="{34125D70-DBDA-41D6-A836-EAF2ED074ADC}">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M296:N306" xr:uid="{CADC30A0-FACE-4556-8F5E-F6DB10582282}">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N309:P309" xr:uid="{75A6605B-5882-4340-84FA-A4E6A56DE069}">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I316:J318" xr:uid="{9B119033-80A1-4EBC-A164-4553CAD3E2D8}">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M316:N318" xr:uid="{B024CB87-6D5A-468A-9904-CBBE32F50C5C}">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I320:J330" xr:uid="{FECB3BFE-F43E-4668-B9F5-642DACAF8A95}">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M320:N330" xr:uid="{72C90ACB-F561-4BC2-9CFF-5871C32BE62F}">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N333:P333" xr:uid="{0DE4D73A-BF6E-48B6-BFD3-BE5AA19BA5FB}">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G340:H343" xr:uid="{40FB161A-B246-48DD-8528-906E8412B74D}">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N349:P373" xr:uid="{725B3A0C-0C54-4665-9D8A-5421D149FA29}">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E379:J381" xr:uid="{D1C2C5AA-8E38-4726-B534-B9AE5ADA3B4E}">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K406:M413" xr:uid="{5F4916A3-E217-421F-97AF-A050957C0955}">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H480:P494" xr:uid="{C9B9FEC0-9231-47E3-BF6C-5EE1480499DC}">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H500:P514" xr:uid="{9680887E-CBDB-4D68-8F97-5A1FF045EEC4}">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H520:P534" xr:uid="{31EF0BDA-06FE-4914-BF7A-7CE7ED82707F}">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Q572:S586" xr:uid="{1A1C5220-5440-4157-AD16-16D66B563B46}">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input should be less than or equal to 100.00" sqref="R83:T97" xr:uid="{522BA1FD-24C0-4B63-866F-2A950F631986}">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P104:R116" xr:uid="{91348AFB-2501-47F2-983B-B98FD13261E1}">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Q349:S373" xr:uid="{21256697-4088-4B97-AB2F-EA1213425D52}">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89:P389" xr:uid="{49E4D71F-E25A-4FF7-B627-A1B96C163274}">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91:P392" xr:uid="{3A991513-A447-4196-8D9D-73F5E4585EED}">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94:P398" xr:uid="{D21FFD6C-1CEF-47B5-A826-7D51AAC121F9}">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N428:P428" xr:uid="{6B185BCE-B509-4E8C-9913-326F504DB70A}">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91:L392" xr:uid="{0433B9B8-A6AE-45F6-969A-B416823B0641}">
      <formula1>AND(ISNUMBER(VALUE(E389)),VALUE(E389)&lt;=999,VALUE(E389)&gt;=0,VALUE(E389)=INT(VALUE(E389)))</formula1>
    </dataValidation>
    <dataValidation type="custom" operator="lessThanOrEqual" allowBlank="1" showInputMessage="1" showErrorMessage="1" errorTitle="Invalid input" error="Please enter valid input should be less than or equal to 999" sqref="E394:L398" xr:uid="{E7E5811A-468F-458A-938A-0DBCC4BD7558}">
      <formula1>AND(ISNUMBER(VALUE(E389)),VALUE(E389)&lt;=999,VALUE(E389)&gt;=0,VALUE(E389)=INT(VALUE(E389)))</formula1>
    </dataValidation>
    <dataValidation type="custom" allowBlank="1" showInputMessage="1" showErrorMessage="1" errorTitle="Invalid input" error="Please enter valid amount greater than 0 and less than 999999999999999.99" sqref="L257:M276" xr:uid="{81F4E167-2109-4036-A623-7CE5259FC1BF}">
      <formula1>AND(ISNUMBER(VALUE(G257)),VALUE(G257)&gt;0,LEN(G257)&lt;20,LEFT(G257,1)&lt;&gt;".",RIGHT(G257,1)&lt;&gt;".",IFERROR(FIND(".",G257),LEN(G257)-2)&gt;=LEN(G257)-2,IFERROR(FIND(".",SUBSTITUTE(SUBSTITUTE(G257,"+",""),"-","")),LEN(SUBSTITUTE(SUBSTITUTE(G257,"+",""),"-",""))+1)&lt;17)</formula1>
    </dataValidation>
    <dataValidation type="custom" allowBlank="1" showInputMessage="1" showErrorMessage="1" errorTitle="Invalid input" error="Please enter valid certificate of practice number, It should be less than or equal to alphanumeric 6 characters" sqref="M692:P692" xr:uid="{A34685A7-E558-4C35-B433-D0137935ECC5}">
      <formula1>AND(LEN(M655)&lt;=6,SUMPRODUCT(--ISNUMBER(SEARCH(MID(M655,ROW(INDIRECT("1:"&amp;LEN(M655))),1),"0123456789ABCDEFGHIJKLMNOPQRSTUVWXYZabcdefghijklmnopqrstuvwxyz")))&gt;0)</formula1>
    </dataValidation>
    <dataValidation type="custom" allowBlank="1" showInputMessage="1" showErrorMessage="1" errorTitle="Invalid input" error="Please enter valid value. It should be greater than 0 and max allowed 999999999999999.99" sqref="N590:P590" xr:uid="{5900D35E-3C56-4E84-ABDA-D7FB58642F1E}">
      <formula1>AND(ISNUMBER(VALUE(N206)),LEN(N206)&lt;20,LEFT(N206,1)&lt;&gt;".",RIGHT(N206,1)&lt;&gt;".",IFERROR(FIND(".",N206),LEN(N206)-2)&gt;=LEN(N206)-2,IFERROR(FIND(".",SUBSTITUTE(SUBSTITUTE(N206,"+",""),"-","")),LEN(SUBSTITUTE(SUBSTITUTE(N206,"+",""),"-",""))+1)&lt;17,VALUE(N206)&gt;0)</formula1>
    </dataValidation>
    <dataValidation type="custom" allowBlank="1" showInputMessage="1" showErrorMessage="1" errorTitle="Invalid input" error="Please enter valid amount less than 999999999999999.99" sqref="L170:T171 L168:N169 R168:T169 L163:T167 L161:Q162" xr:uid="{463EECA1-13BF-4E8C-9C95-EB2C5007F4AF}">
      <formula1>AND(ISNUMBER(VALUE(E131)),VALUE(E131)&gt;=0,LEN(E131)&lt;20,LEFT(E131,1)&lt;&gt;".",RIGHT(E131,1)&lt;&gt;".",IFERROR(FIND(".",E131),LEN(E131)-2)&gt;=LEN(E131)-2,IFERROR(FIND(".",SUBSTITUTE(SUBSTITUTE(E131,"+",""),"-","")),LEN(SUBSTITUTE(SUBSTITUTE(E131,"+",""),"-",""))+1)&lt;17)</formula1>
    </dataValidation>
    <dataValidation type="custom" allowBlank="1" showInputMessage="1" showErrorMessage="1" errorTitle="Invalid input" error="Please enter valid amount less than 999999999999999.99" sqref="O169:Q169" xr:uid="{9260B033-83A0-4185-84F0-0348A152EC78}">
      <formula1>AND(ISNUMBER(VALUE(H138)),VALUE(H138)&gt;=0,LEN(H138)&lt;20,LEFT(H138,1)&lt;&gt;".",RIGHT(H138,1)&lt;&gt;".",IFERROR(FIND(".",H138),LEN(H138)-2)&gt;=LEN(H138)-2,IFERROR(FIND(".",SUBSTITUTE(SUBSTITUTE(H138,"+",""),"-","")),LEN(SUBSTITUTE(SUBSTITUTE(H138,"+",""),"-",""))+1)&lt;17)</formula1>
    </dataValidation>
    <dataValidation type="custom" allowBlank="1" showInputMessage="1" showErrorMessage="1" errorTitle="Invalid input" error="Please enter valid amount less than 999999999999999.99" sqref="R161:T161" xr:uid="{E2E3F7CB-AD54-47C3-95B8-A4D85B545302}">
      <formula1>AND(ISNUMBER(VALUE(K132)),VALUE(K132)&gt;=0,LEN(K132)&lt;20,LEFT(K132,1)&lt;&gt;".",RIGHT(K132,1)&lt;&gt;".",IFERROR(FIND(".",K132),LEN(K132)-2)&gt;=LEN(K132)-2,IFERROR(FIND(".",SUBSTITUTE(SUBSTITUTE(K132,"+",""),"-","")),LEN(SUBSTITUTE(SUBSTITUTE(K132,"+",""),"-",""))+1)&lt;17)</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13</xdr:col>
                    <xdr:colOff>9525</xdr:colOff>
                    <xdr:row>17</xdr:row>
                    <xdr:rowOff>0</xdr:rowOff>
                  </from>
                  <to>
                    <xdr:col>16</xdr:col>
                    <xdr:colOff>9525</xdr:colOff>
                    <xdr:row>18</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13</xdr:col>
                    <xdr:colOff>9525</xdr:colOff>
                    <xdr:row>48</xdr:row>
                    <xdr:rowOff>0</xdr:rowOff>
                  </from>
                  <to>
                    <xdr:col>16</xdr:col>
                    <xdr:colOff>0</xdr:colOff>
                    <xdr:row>49</xdr:row>
                    <xdr:rowOff>9525</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13</xdr:col>
                    <xdr:colOff>9525</xdr:colOff>
                    <xdr:row>50</xdr:row>
                    <xdr:rowOff>9525</xdr:rowOff>
                  </from>
                  <to>
                    <xdr:col>16</xdr:col>
                    <xdr:colOff>0</xdr:colOff>
                    <xdr:row>51</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13</xdr:col>
                    <xdr:colOff>9525</xdr:colOff>
                    <xdr:row>62</xdr:row>
                    <xdr:rowOff>9525</xdr:rowOff>
                  </from>
                  <to>
                    <xdr:col>16</xdr:col>
                    <xdr:colOff>9525</xdr:colOff>
                    <xdr:row>63</xdr:row>
                    <xdr:rowOff>9525</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13</xdr:col>
                    <xdr:colOff>9525</xdr:colOff>
                    <xdr:row>68</xdr:row>
                    <xdr:rowOff>9525</xdr:rowOff>
                  </from>
                  <to>
                    <xdr:col>15</xdr:col>
                    <xdr:colOff>619125</xdr:colOff>
                    <xdr:row>69</xdr:row>
                    <xdr:rowOff>0</xdr:rowOff>
                  </to>
                </anchor>
              </controlPr>
            </control>
          </mc:Choice>
        </mc:AlternateContent>
        <mc:AlternateContent xmlns:mc="http://schemas.openxmlformats.org/markup-compatibility/2006">
          <mc:Choice Requires="x14">
            <control shapeId="3078" r:id="rId9" name="Drop Down 8">
              <controlPr defaultSize="0" autoLine="0" autoPict="0">
                <anchor moveWithCells="1">
                  <from>
                    <xdr:col>13</xdr:col>
                    <xdr:colOff>28575</xdr:colOff>
                    <xdr:row>202</xdr:row>
                    <xdr:rowOff>180975</xdr:rowOff>
                  </from>
                  <to>
                    <xdr:col>16</xdr:col>
                    <xdr:colOff>9525</xdr:colOff>
                    <xdr:row>204</xdr:row>
                    <xdr:rowOff>0</xdr:rowOff>
                  </to>
                </anchor>
              </controlPr>
            </control>
          </mc:Choice>
        </mc:AlternateContent>
        <mc:AlternateContent xmlns:mc="http://schemas.openxmlformats.org/markup-compatibility/2006">
          <mc:Choice Requires="x14">
            <control shapeId="3079" r:id="rId10" name="Drop Down 9">
              <controlPr defaultSize="0" autoLine="0" autoPict="0">
                <anchor moveWithCells="1">
                  <from>
                    <xdr:col>13</xdr:col>
                    <xdr:colOff>0</xdr:colOff>
                    <xdr:row>474</xdr:row>
                    <xdr:rowOff>9525</xdr:rowOff>
                  </from>
                  <to>
                    <xdr:col>15</xdr:col>
                    <xdr:colOff>609600</xdr:colOff>
                    <xdr:row>475</xdr:row>
                    <xdr:rowOff>0</xdr:rowOff>
                  </to>
                </anchor>
              </controlPr>
            </control>
          </mc:Choice>
        </mc:AlternateContent>
        <mc:AlternateContent xmlns:mc="http://schemas.openxmlformats.org/markup-compatibility/2006">
          <mc:Choice Requires="x14">
            <control shapeId="3080" r:id="rId11" name="Drop Down 10">
              <controlPr defaultSize="0" autoLine="0" autoPict="0">
                <anchor moveWithCells="1">
                  <from>
                    <xdr:col>13</xdr:col>
                    <xdr:colOff>9525</xdr:colOff>
                    <xdr:row>537</xdr:row>
                    <xdr:rowOff>180975</xdr:rowOff>
                  </from>
                  <to>
                    <xdr:col>16</xdr:col>
                    <xdr:colOff>9525</xdr:colOff>
                    <xdr:row>539</xdr:row>
                    <xdr:rowOff>0</xdr:rowOff>
                  </to>
                </anchor>
              </controlPr>
            </control>
          </mc:Choice>
        </mc:AlternateContent>
        <mc:AlternateContent xmlns:mc="http://schemas.openxmlformats.org/markup-compatibility/2006">
          <mc:Choice Requires="x14">
            <control shapeId="3081" r:id="rId12" name="Drop Down 11">
              <controlPr defaultSize="0" autoLine="0" autoPict="0">
                <anchor moveWithCells="1">
                  <from>
                    <xdr:col>13</xdr:col>
                    <xdr:colOff>9525</xdr:colOff>
                    <xdr:row>545</xdr:row>
                    <xdr:rowOff>9525</xdr:rowOff>
                  </from>
                  <to>
                    <xdr:col>16</xdr:col>
                    <xdr:colOff>0</xdr:colOff>
                    <xdr:row>545</xdr:row>
                    <xdr:rowOff>180975</xdr:rowOff>
                  </to>
                </anchor>
              </controlPr>
            </control>
          </mc:Choice>
        </mc:AlternateContent>
        <mc:AlternateContent xmlns:mc="http://schemas.openxmlformats.org/markup-compatibility/2006">
          <mc:Choice Requires="x14">
            <control shapeId="3082" r:id="rId13" name="Drop Down 13">
              <controlPr defaultSize="0" autoLine="0" autoPict="0">
                <anchor moveWithCells="1">
                  <from>
                    <xdr:col>13</xdr:col>
                    <xdr:colOff>9525</xdr:colOff>
                    <xdr:row>566</xdr:row>
                    <xdr:rowOff>0</xdr:rowOff>
                  </from>
                  <to>
                    <xdr:col>16</xdr:col>
                    <xdr:colOff>9525</xdr:colOff>
                    <xdr:row>567</xdr:row>
                    <xdr:rowOff>0</xdr:rowOff>
                  </to>
                </anchor>
              </controlPr>
            </control>
          </mc:Choice>
        </mc:AlternateContent>
        <mc:AlternateContent xmlns:mc="http://schemas.openxmlformats.org/markup-compatibility/2006">
          <mc:Choice Requires="x14">
            <control shapeId="3083" r:id="rId14" name="Drop Down 16">
              <controlPr defaultSize="0" autoLine="0" autoPict="0">
                <anchor moveWithCells="1">
                  <from>
                    <xdr:col>12</xdr:col>
                    <xdr:colOff>9525</xdr:colOff>
                    <xdr:row>677</xdr:row>
                    <xdr:rowOff>9525</xdr:rowOff>
                  </from>
                  <to>
                    <xdr:col>16</xdr:col>
                    <xdr:colOff>0</xdr:colOff>
                    <xdr:row>678</xdr:row>
                    <xdr:rowOff>0</xdr:rowOff>
                  </to>
                </anchor>
              </controlPr>
            </control>
          </mc:Choice>
        </mc:AlternateContent>
        <mc:AlternateContent xmlns:mc="http://schemas.openxmlformats.org/markup-compatibility/2006">
          <mc:Choice Requires="x14">
            <control shapeId="3084" r:id="rId15" name="Drop Down 17">
              <controlPr defaultSize="0" autoLine="0" autoPict="0">
                <anchor moveWithCells="1">
                  <from>
                    <xdr:col>12</xdr:col>
                    <xdr:colOff>9525</xdr:colOff>
                    <xdr:row>685</xdr:row>
                    <xdr:rowOff>9525</xdr:rowOff>
                  </from>
                  <to>
                    <xdr:col>16</xdr:col>
                    <xdr:colOff>0</xdr:colOff>
                    <xdr:row>686</xdr:row>
                    <xdr:rowOff>0</xdr:rowOff>
                  </to>
                </anchor>
              </controlPr>
            </control>
          </mc:Choice>
        </mc:AlternateContent>
        <mc:AlternateContent xmlns:mc="http://schemas.openxmlformats.org/markup-compatibility/2006">
          <mc:Choice Requires="x14">
            <control shapeId="3085" r:id="rId16" name="Drop Down 18">
              <controlPr defaultSize="0" autoLine="0" autoPict="0">
                <anchor moveWithCells="1">
                  <from>
                    <xdr:col>12</xdr:col>
                    <xdr:colOff>9525</xdr:colOff>
                    <xdr:row>687</xdr:row>
                    <xdr:rowOff>9525</xdr:rowOff>
                  </from>
                  <to>
                    <xdr:col>16</xdr:col>
                    <xdr:colOff>0</xdr:colOff>
                    <xdr:row>688</xdr:row>
                    <xdr:rowOff>0</xdr:rowOff>
                  </to>
                </anchor>
              </controlPr>
            </control>
          </mc:Choice>
        </mc:AlternateContent>
        <mc:AlternateContent xmlns:mc="http://schemas.openxmlformats.org/markup-compatibility/2006">
          <mc:Choice Requires="x14">
            <control shapeId="3086" r:id="rId17" name="Drop Down 19">
              <controlPr defaultSize="0" autoLine="0" autoPict="0">
                <anchor moveWithCells="1">
                  <from>
                    <xdr:col>12</xdr:col>
                    <xdr:colOff>9525</xdr:colOff>
                    <xdr:row>652</xdr:row>
                    <xdr:rowOff>9525</xdr:rowOff>
                  </from>
                  <to>
                    <xdr:col>16</xdr:col>
                    <xdr:colOff>0</xdr:colOff>
                    <xdr:row>653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0416EE1-8D65-4F49-B9B2-8FC10CD23A99}">
          <x14:formula1>
            <xm:f>LookUpMaster!$A$8:$A$11</xm:f>
          </x14:formula1>
          <xm:sqref>D56:F56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34</vt:i4>
      </vt:variant>
    </vt:vector>
  </HeadingPairs>
  <TitlesOfParts>
    <vt:vector size="36" baseType="lpstr">
      <vt:lpstr>ReadMe</vt:lpstr>
      <vt:lpstr>FORM</vt:lpstr>
      <vt:lpstr>A_list</vt:lpstr>
      <vt:lpstr>B_list</vt:lpstr>
      <vt:lpstr>Bombay_Stock_Exchange</vt:lpstr>
      <vt:lpstr>C_list</vt:lpstr>
      <vt:lpstr>Commodity_Stock_Exchange</vt:lpstr>
      <vt:lpstr>D_list</vt:lpstr>
      <vt:lpstr>E_list</vt:lpstr>
      <vt:lpstr>F_list</vt:lpstr>
      <vt:lpstr>G_list</vt:lpstr>
      <vt:lpstr>H_list</vt:lpstr>
      <vt:lpstr>I_list</vt:lpstr>
      <vt:lpstr>J_list</vt:lpstr>
      <vt:lpstr>K_list</vt:lpstr>
      <vt:lpstr>L_list</vt:lpstr>
      <vt:lpstr>M_list</vt:lpstr>
      <vt:lpstr>MGT7_BOOK_KEEPING_INFO_CONFIG</vt:lpstr>
      <vt:lpstr>MGT7_BUSINESSACTCODE</vt:lpstr>
      <vt:lpstr>MGT7_BUSINESSMAINACTCODE</vt:lpstr>
      <vt:lpstr>MGT7_COUNTRYLIST</vt:lpstr>
      <vt:lpstr>MGT7_CUSTOM_FORMULA_DETAILS</vt:lpstr>
      <vt:lpstr>MGT7_DATASOURCE_CONFIG</vt:lpstr>
      <vt:lpstr>MGT7_FIELDS_CONFIG</vt:lpstr>
      <vt:lpstr>MGT7_HIDDEN_ROWS_CONFIG</vt:lpstr>
      <vt:lpstr>MGT7_SECTION_CONFIG</vt:lpstr>
      <vt:lpstr>MGT7_SECTION_FIELDS_CONFIG</vt:lpstr>
      <vt:lpstr>N_list</vt:lpstr>
      <vt:lpstr>National_Stock_Exchange</vt:lpstr>
      <vt:lpstr>O_list</vt:lpstr>
      <vt:lpstr>Others</vt:lpstr>
      <vt:lpstr>P_list</vt:lpstr>
      <vt:lpstr>Q_list</vt:lpstr>
      <vt:lpstr>R_list</vt:lpstr>
      <vt:lpstr>README_HIDDEN_ROWS_CONFIG</vt:lpstr>
      <vt:lpstr>S_list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Pinto, Glen</cp:lastModifiedBy>
  <dcterms:modified xsi:type="dcterms:W3CDTF">2025-10-10T10:09:36Z</dcterms:modified>
  <cp:category/>
</cp:coreProperties>
</file>